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295" windowHeight="5580"/>
  </bookViews>
  <sheets>
    <sheet name="13-14" sheetId="1" r:id="rId1"/>
    <sheet name="14" sheetId="2" state="hidden" r:id="rId2"/>
    <sheet name="Sheet3" sheetId="3" r:id="rId3"/>
  </sheets>
  <definedNames>
    <definedName name="_xlnm.Print_Area" localSheetId="1">'14'!$A$1:$AC$120</definedName>
  </definedNames>
  <calcPr calcId="144525"/>
</workbook>
</file>

<file path=xl/calcChain.xml><?xml version="1.0" encoding="utf-8"?>
<calcChain xmlns="http://schemas.openxmlformats.org/spreadsheetml/2006/main">
  <c r="AA120" i="2" l="1"/>
  <c r="Z120" i="2"/>
  <c r="W120" i="2"/>
  <c r="U120" i="2"/>
  <c r="T120" i="2"/>
  <c r="S120" i="2"/>
  <c r="R120" i="2"/>
  <c r="Q120" i="2"/>
  <c r="O120" i="2"/>
  <c r="M120" i="2"/>
  <c r="I120" i="2"/>
  <c r="H120" i="2"/>
  <c r="G120" i="2"/>
  <c r="F120" i="2"/>
  <c r="E120" i="2"/>
  <c r="D120" i="2"/>
  <c r="C120" i="2"/>
  <c r="B120" i="2"/>
  <c r="V119" i="2"/>
  <c r="V120" i="2" s="1"/>
  <c r="P119" i="2"/>
  <c r="P120" i="2" s="1"/>
  <c r="N119" i="2"/>
  <c r="N120" i="2" s="1"/>
  <c r="L119" i="2"/>
  <c r="L120" i="2" s="1"/>
  <c r="K119" i="2"/>
  <c r="Y119" i="2" s="1"/>
  <c r="AC119" i="2" s="1"/>
  <c r="J119" i="2"/>
  <c r="X119" i="2" s="1"/>
  <c r="AB119" i="2" s="1"/>
  <c r="K118" i="2"/>
  <c r="Y118" i="2" s="1"/>
  <c r="AC118" i="2" s="1"/>
  <c r="J118" i="2"/>
  <c r="X118" i="2" s="1"/>
  <c r="AB118" i="2" s="1"/>
  <c r="K117" i="2"/>
  <c r="Y117" i="2" s="1"/>
  <c r="AC117" i="2" s="1"/>
  <c r="J117" i="2"/>
  <c r="X117" i="2" s="1"/>
  <c r="AB117" i="2" s="1"/>
  <c r="K116" i="2"/>
  <c r="Y116" i="2" s="1"/>
  <c r="AC116" i="2" s="1"/>
  <c r="J116" i="2"/>
  <c r="X116" i="2" s="1"/>
  <c r="AB116" i="2" s="1"/>
  <c r="K115" i="2"/>
  <c r="Y115" i="2" s="1"/>
  <c r="AC115" i="2" s="1"/>
  <c r="J115" i="2"/>
  <c r="X115" i="2" s="1"/>
  <c r="AB115" i="2" s="1"/>
  <c r="K114" i="2"/>
  <c r="Y114" i="2" s="1"/>
  <c r="AC114" i="2" s="1"/>
  <c r="J114" i="2"/>
  <c r="X114" i="2" s="1"/>
  <c r="AB114" i="2" s="1"/>
  <c r="K113" i="2"/>
  <c r="Y113" i="2" s="1"/>
  <c r="AC113" i="2" s="1"/>
  <c r="J113" i="2"/>
  <c r="X113" i="2" s="1"/>
  <c r="AB113" i="2" s="1"/>
  <c r="K112" i="2"/>
  <c r="Y112" i="2" s="1"/>
  <c r="AC112" i="2" s="1"/>
  <c r="J112" i="2"/>
  <c r="X112" i="2" s="1"/>
  <c r="AB112" i="2" s="1"/>
  <c r="K111" i="2"/>
  <c r="Y111" i="2" s="1"/>
  <c r="AC111" i="2" s="1"/>
  <c r="J111" i="2"/>
  <c r="X111" i="2" s="1"/>
  <c r="AB111" i="2" s="1"/>
  <c r="K110" i="2"/>
  <c r="Y110" i="2" s="1"/>
  <c r="AC110" i="2" s="1"/>
  <c r="J110" i="2"/>
  <c r="X110" i="2" s="1"/>
  <c r="AB110" i="2" s="1"/>
  <c r="K109" i="2"/>
  <c r="Y109" i="2" s="1"/>
  <c r="AC109" i="2" s="1"/>
  <c r="J109" i="2"/>
  <c r="X109" i="2" s="1"/>
  <c r="AB109" i="2" s="1"/>
  <c r="K108" i="2"/>
  <c r="Y108" i="2" s="1"/>
  <c r="AC108" i="2" s="1"/>
  <c r="J108" i="2"/>
  <c r="X108" i="2" s="1"/>
  <c r="AB108" i="2" s="1"/>
  <c r="K107" i="2"/>
  <c r="Y107" i="2" s="1"/>
  <c r="AC107" i="2" s="1"/>
  <c r="J107" i="2"/>
  <c r="X107" i="2" s="1"/>
  <c r="AB107" i="2" s="1"/>
  <c r="K106" i="2"/>
  <c r="Y106" i="2" s="1"/>
  <c r="AC106" i="2" s="1"/>
  <c r="J106" i="2"/>
  <c r="X106" i="2" s="1"/>
  <c r="AB106" i="2" s="1"/>
  <c r="K105" i="2"/>
  <c r="Y105" i="2" s="1"/>
  <c r="AC105" i="2" s="1"/>
  <c r="J105" i="2"/>
  <c r="X105" i="2" s="1"/>
  <c r="AB105" i="2" s="1"/>
  <c r="K104" i="2"/>
  <c r="Y104" i="2" s="1"/>
  <c r="AC104" i="2" s="1"/>
  <c r="J104" i="2"/>
  <c r="X104" i="2" s="1"/>
  <c r="AB104" i="2" s="1"/>
  <c r="K103" i="2"/>
  <c r="Y103" i="2" s="1"/>
  <c r="AC103" i="2" s="1"/>
  <c r="J103" i="2"/>
  <c r="X103" i="2" s="1"/>
  <c r="AB103" i="2" s="1"/>
  <c r="K102" i="2"/>
  <c r="Y102" i="2" s="1"/>
  <c r="AC102" i="2" s="1"/>
  <c r="J102" i="2"/>
  <c r="X102" i="2" s="1"/>
  <c r="AB102" i="2" s="1"/>
  <c r="K101" i="2"/>
  <c r="Y101" i="2" s="1"/>
  <c r="AC101" i="2" s="1"/>
  <c r="J101" i="2"/>
  <c r="X101" i="2" s="1"/>
  <c r="AB101" i="2" s="1"/>
  <c r="K100" i="2"/>
  <c r="Y100" i="2" s="1"/>
  <c r="AC100" i="2" s="1"/>
  <c r="J100" i="2"/>
  <c r="X100" i="2" s="1"/>
  <c r="AB100" i="2" s="1"/>
  <c r="K99" i="2"/>
  <c r="Y99" i="2" s="1"/>
  <c r="AC99" i="2" s="1"/>
  <c r="J99" i="2"/>
  <c r="X99" i="2" s="1"/>
  <c r="AB99" i="2" s="1"/>
  <c r="K98" i="2"/>
  <c r="Y98" i="2" s="1"/>
  <c r="AC98" i="2" s="1"/>
  <c r="J98" i="2"/>
  <c r="X98" i="2" s="1"/>
  <c r="AB98" i="2" s="1"/>
  <c r="K97" i="2"/>
  <c r="K120" i="2" s="1"/>
  <c r="J97" i="2"/>
  <c r="J120" i="2" s="1"/>
  <c r="AA86" i="2"/>
  <c r="Z86" i="2"/>
  <c r="W86" i="2"/>
  <c r="V86" i="2"/>
  <c r="U86" i="2"/>
  <c r="T86" i="2"/>
  <c r="S86" i="2"/>
  <c r="R86" i="2"/>
  <c r="Q86" i="2"/>
  <c r="P86" i="2"/>
  <c r="O86" i="2"/>
  <c r="N86" i="2"/>
  <c r="M86" i="2"/>
  <c r="L86" i="2"/>
  <c r="I86" i="2"/>
  <c r="H86" i="2"/>
  <c r="G86" i="2"/>
  <c r="F86" i="2"/>
  <c r="E86" i="2"/>
  <c r="D86" i="2"/>
  <c r="C86" i="2"/>
  <c r="B86" i="2"/>
  <c r="K85" i="2"/>
  <c r="Y85" i="2" s="1"/>
  <c r="AC85" i="2" s="1"/>
  <c r="J85" i="2"/>
  <c r="X85" i="2" s="1"/>
  <c r="AB85" i="2" s="1"/>
  <c r="K84" i="2"/>
  <c r="Y84" i="2" s="1"/>
  <c r="AC84" i="2" s="1"/>
  <c r="J84" i="2"/>
  <c r="X84" i="2" s="1"/>
  <c r="AB84" i="2" s="1"/>
  <c r="K83" i="2"/>
  <c r="Y83" i="2" s="1"/>
  <c r="AC83" i="2" s="1"/>
  <c r="J83" i="2"/>
  <c r="X83" i="2" s="1"/>
  <c r="AB83" i="2" s="1"/>
  <c r="K82" i="2"/>
  <c r="Y82" i="2" s="1"/>
  <c r="AC82" i="2" s="1"/>
  <c r="J82" i="2"/>
  <c r="X82" i="2" s="1"/>
  <c r="AB82" i="2" s="1"/>
  <c r="K81" i="2"/>
  <c r="Y81" i="2" s="1"/>
  <c r="AC81" i="2" s="1"/>
  <c r="J81" i="2"/>
  <c r="X81" i="2" s="1"/>
  <c r="AB81" i="2" s="1"/>
  <c r="K80" i="2"/>
  <c r="Y80" i="2" s="1"/>
  <c r="AC80" i="2" s="1"/>
  <c r="J80" i="2"/>
  <c r="X80" i="2" s="1"/>
  <c r="AB80" i="2" s="1"/>
  <c r="K79" i="2"/>
  <c r="Y79" i="2" s="1"/>
  <c r="AC79" i="2" s="1"/>
  <c r="J79" i="2"/>
  <c r="X79" i="2" s="1"/>
  <c r="AB79" i="2" s="1"/>
  <c r="K78" i="2"/>
  <c r="Y78" i="2" s="1"/>
  <c r="AC78" i="2" s="1"/>
  <c r="J78" i="2"/>
  <c r="X78" i="2" s="1"/>
  <c r="AB78" i="2" s="1"/>
  <c r="K77" i="2"/>
  <c r="Y77" i="2" s="1"/>
  <c r="AC77" i="2" s="1"/>
  <c r="J77" i="2"/>
  <c r="X77" i="2" s="1"/>
  <c r="AB77" i="2" s="1"/>
  <c r="K76" i="2"/>
  <c r="Y76" i="2" s="1"/>
  <c r="AC76" i="2" s="1"/>
  <c r="J76" i="2"/>
  <c r="X76" i="2" s="1"/>
  <c r="AB76" i="2" s="1"/>
  <c r="K75" i="2"/>
  <c r="Y75" i="2" s="1"/>
  <c r="AC75" i="2" s="1"/>
  <c r="J75" i="2"/>
  <c r="X75" i="2" s="1"/>
  <c r="AB75" i="2" s="1"/>
  <c r="K74" i="2"/>
  <c r="Y74" i="2" s="1"/>
  <c r="AC74" i="2" s="1"/>
  <c r="J74" i="2"/>
  <c r="X74" i="2" s="1"/>
  <c r="AB74" i="2" s="1"/>
  <c r="K73" i="2"/>
  <c r="Y73" i="2" s="1"/>
  <c r="AC73" i="2" s="1"/>
  <c r="J73" i="2"/>
  <c r="X73" i="2" s="1"/>
  <c r="AB73" i="2" s="1"/>
  <c r="K72" i="2"/>
  <c r="Y72" i="2" s="1"/>
  <c r="AC72" i="2" s="1"/>
  <c r="J72" i="2"/>
  <c r="X72" i="2" s="1"/>
  <c r="AB72" i="2" s="1"/>
  <c r="K71" i="2"/>
  <c r="K86" i="2" s="1"/>
  <c r="J71" i="2"/>
  <c r="J86" i="2" s="1"/>
  <c r="AA60" i="2"/>
  <c r="Z60" i="2"/>
  <c r="W60" i="2"/>
  <c r="V60" i="2"/>
  <c r="U60" i="2"/>
  <c r="T60" i="2"/>
  <c r="S60" i="2"/>
  <c r="R60" i="2"/>
  <c r="Q60" i="2"/>
  <c r="P60" i="2"/>
  <c r="O60" i="2"/>
  <c r="N60" i="2"/>
  <c r="M60" i="2"/>
  <c r="L60" i="2"/>
  <c r="I60" i="2"/>
  <c r="H60" i="2"/>
  <c r="G60" i="2"/>
  <c r="F60" i="2"/>
  <c r="E60" i="2"/>
  <c r="D60" i="2"/>
  <c r="C60" i="2"/>
  <c r="B60" i="2"/>
  <c r="K59" i="2"/>
  <c r="Y59" i="2" s="1"/>
  <c r="AC59" i="2" s="1"/>
  <c r="J59" i="2"/>
  <c r="X59" i="2" s="1"/>
  <c r="AB59" i="2" s="1"/>
  <c r="K58" i="2"/>
  <c r="Y58" i="2" s="1"/>
  <c r="AC58" i="2" s="1"/>
  <c r="J58" i="2"/>
  <c r="X58" i="2" s="1"/>
  <c r="AB58" i="2" s="1"/>
  <c r="K57" i="2"/>
  <c r="Y57" i="2" s="1"/>
  <c r="AC57" i="2" s="1"/>
  <c r="J57" i="2"/>
  <c r="X57" i="2" s="1"/>
  <c r="AB57" i="2" s="1"/>
  <c r="K56" i="2"/>
  <c r="Y56" i="2" s="1"/>
  <c r="AC56" i="2" s="1"/>
  <c r="J56" i="2"/>
  <c r="X56" i="2" s="1"/>
  <c r="AB56" i="2" s="1"/>
  <c r="K55" i="2"/>
  <c r="Y55" i="2" s="1"/>
  <c r="AC55" i="2" s="1"/>
  <c r="J55" i="2"/>
  <c r="X55" i="2" s="1"/>
  <c r="AB55" i="2" s="1"/>
  <c r="K54" i="2"/>
  <c r="Y54" i="2" s="1"/>
  <c r="AC54" i="2" s="1"/>
  <c r="J54" i="2"/>
  <c r="X54" i="2" s="1"/>
  <c r="AB54" i="2" s="1"/>
  <c r="K53" i="2"/>
  <c r="Y53" i="2" s="1"/>
  <c r="AC53" i="2" s="1"/>
  <c r="J53" i="2"/>
  <c r="X53" i="2" s="1"/>
  <c r="AB53" i="2" s="1"/>
  <c r="K52" i="2"/>
  <c r="Y52" i="2" s="1"/>
  <c r="AC52" i="2" s="1"/>
  <c r="J52" i="2"/>
  <c r="X52" i="2" s="1"/>
  <c r="AB52" i="2" s="1"/>
  <c r="K51" i="2"/>
  <c r="Y51" i="2" s="1"/>
  <c r="AC51" i="2" s="1"/>
  <c r="J51" i="2"/>
  <c r="X51" i="2" s="1"/>
  <c r="AB51" i="2" s="1"/>
  <c r="K50" i="2"/>
  <c r="Y50" i="2" s="1"/>
  <c r="AC50" i="2" s="1"/>
  <c r="J50" i="2"/>
  <c r="X50" i="2" s="1"/>
  <c r="AB50" i="2" s="1"/>
  <c r="K49" i="2"/>
  <c r="Y49" i="2" s="1"/>
  <c r="AC49" i="2" s="1"/>
  <c r="J49" i="2"/>
  <c r="X49" i="2" s="1"/>
  <c r="AB49" i="2" s="1"/>
  <c r="K48" i="2"/>
  <c r="Y48" i="2" s="1"/>
  <c r="AC48" i="2" s="1"/>
  <c r="J48" i="2"/>
  <c r="X48" i="2" s="1"/>
  <c r="AB48" i="2" s="1"/>
  <c r="K47" i="2"/>
  <c r="Y47" i="2" s="1"/>
  <c r="AC47" i="2" s="1"/>
  <c r="J47" i="2"/>
  <c r="X47" i="2" s="1"/>
  <c r="AB47" i="2" s="1"/>
  <c r="K46" i="2"/>
  <c r="Y46" i="2" s="1"/>
  <c r="AC46" i="2" s="1"/>
  <c r="J46" i="2"/>
  <c r="X46" i="2" s="1"/>
  <c r="AB46" i="2" s="1"/>
  <c r="K45" i="2"/>
  <c r="Y45" i="2" s="1"/>
  <c r="AC45" i="2" s="1"/>
  <c r="J45" i="2"/>
  <c r="X45" i="2" s="1"/>
  <c r="AB45" i="2" s="1"/>
  <c r="K44" i="2"/>
  <c r="Y44" i="2" s="1"/>
  <c r="AC44" i="2" s="1"/>
  <c r="J44" i="2"/>
  <c r="X44" i="2" s="1"/>
  <c r="AB44" i="2" s="1"/>
  <c r="K43" i="2"/>
  <c r="Y43" i="2" s="1"/>
  <c r="AC43" i="2" s="1"/>
  <c r="J43" i="2"/>
  <c r="X43" i="2" s="1"/>
  <c r="AB43" i="2" s="1"/>
  <c r="K42" i="2"/>
  <c r="Y42" i="2" s="1"/>
  <c r="AC42" i="2" s="1"/>
  <c r="J42" i="2"/>
  <c r="X42" i="2" s="1"/>
  <c r="AB42" i="2" s="1"/>
  <c r="K41" i="2"/>
  <c r="Y41" i="2" s="1"/>
  <c r="AC41" i="2" s="1"/>
  <c r="J41" i="2"/>
  <c r="X41" i="2" s="1"/>
  <c r="AB41" i="2" s="1"/>
  <c r="K40" i="2"/>
  <c r="Y40" i="2" s="1"/>
  <c r="AC40" i="2" s="1"/>
  <c r="J40" i="2"/>
  <c r="X40" i="2" s="1"/>
  <c r="AB40" i="2" s="1"/>
  <c r="K39" i="2"/>
  <c r="Y39" i="2" s="1"/>
  <c r="AC39" i="2" s="1"/>
  <c r="J39" i="2"/>
  <c r="X39" i="2" s="1"/>
  <c r="AB39" i="2" s="1"/>
  <c r="K38" i="2"/>
  <c r="Y38" i="2" s="1"/>
  <c r="AC38" i="2" s="1"/>
  <c r="J38" i="2"/>
  <c r="X38" i="2" s="1"/>
  <c r="AB38" i="2" s="1"/>
  <c r="K37" i="2"/>
  <c r="K60" i="2" s="1"/>
  <c r="J37" i="2"/>
  <c r="J60" i="2" s="1"/>
  <c r="AA27" i="2"/>
  <c r="W27" i="2"/>
  <c r="V27" i="2"/>
  <c r="U27" i="2"/>
  <c r="T27" i="2"/>
  <c r="S27" i="2"/>
  <c r="R27" i="2"/>
  <c r="Q27" i="2"/>
  <c r="P27" i="2"/>
  <c r="O27" i="2"/>
  <c r="N27" i="2"/>
  <c r="M27" i="2"/>
  <c r="L27" i="2"/>
  <c r="I27" i="2"/>
  <c r="H27" i="2"/>
  <c r="G27" i="2"/>
  <c r="F27" i="2"/>
  <c r="E27" i="2"/>
  <c r="K27" i="2" s="1"/>
  <c r="D27" i="2"/>
  <c r="C27" i="2"/>
  <c r="Z26" i="2"/>
  <c r="K26" i="2"/>
  <c r="Y26" i="2" s="1"/>
  <c r="AC26" i="2" s="1"/>
  <c r="J26" i="2"/>
  <c r="X26" i="2" s="1"/>
  <c r="AB26" i="2" s="1"/>
  <c r="B26" i="2"/>
  <c r="B27" i="2" s="1"/>
  <c r="Z25" i="2"/>
  <c r="Z27" i="2" s="1"/>
  <c r="K25" i="2"/>
  <c r="Y25" i="2" s="1"/>
  <c r="AC25" i="2" s="1"/>
  <c r="J25" i="2"/>
  <c r="X25" i="2" s="1"/>
  <c r="AB25" i="2" s="1"/>
  <c r="K24" i="2"/>
  <c r="Y24" i="2" s="1"/>
  <c r="AC24" i="2" s="1"/>
  <c r="J24" i="2"/>
  <c r="X24" i="2" s="1"/>
  <c r="AB24" i="2" s="1"/>
  <c r="K23" i="2"/>
  <c r="Y23" i="2" s="1"/>
  <c r="AC23" i="2" s="1"/>
  <c r="J23" i="2"/>
  <c r="X23" i="2" s="1"/>
  <c r="AB23" i="2" s="1"/>
  <c r="K22" i="2"/>
  <c r="Y22" i="2" s="1"/>
  <c r="AC22" i="2" s="1"/>
  <c r="J22" i="2"/>
  <c r="X22" i="2" s="1"/>
  <c r="AB22" i="2" s="1"/>
  <c r="K21" i="2"/>
  <c r="Y21" i="2" s="1"/>
  <c r="AC21" i="2" s="1"/>
  <c r="J21" i="2"/>
  <c r="X21" i="2" s="1"/>
  <c r="AB21" i="2" s="1"/>
  <c r="K20" i="2"/>
  <c r="Y20" i="2" s="1"/>
  <c r="AC20" i="2" s="1"/>
  <c r="J20" i="2"/>
  <c r="X20" i="2" s="1"/>
  <c r="AB20" i="2" s="1"/>
  <c r="K19" i="2"/>
  <c r="Y19" i="2" s="1"/>
  <c r="AC19" i="2" s="1"/>
  <c r="J19" i="2"/>
  <c r="X19" i="2" s="1"/>
  <c r="AB19" i="2" s="1"/>
  <c r="K18" i="2"/>
  <c r="Y18" i="2" s="1"/>
  <c r="AC18" i="2" s="1"/>
  <c r="J18" i="2"/>
  <c r="X18" i="2" s="1"/>
  <c r="AB18" i="2" s="1"/>
  <c r="K17" i="2"/>
  <c r="Y17" i="2" s="1"/>
  <c r="AC17" i="2" s="1"/>
  <c r="J17" i="2"/>
  <c r="X17" i="2" s="1"/>
  <c r="AB17" i="2" s="1"/>
  <c r="K16" i="2"/>
  <c r="Y16" i="2" s="1"/>
  <c r="AC16" i="2" s="1"/>
  <c r="J16" i="2"/>
  <c r="X16" i="2" s="1"/>
  <c r="AB16" i="2" s="1"/>
  <c r="K15" i="2"/>
  <c r="Y15" i="2" s="1"/>
  <c r="AC15" i="2" s="1"/>
  <c r="J15" i="2"/>
  <c r="X15" i="2" s="1"/>
  <c r="AB15" i="2" s="1"/>
  <c r="K14" i="2"/>
  <c r="Y14" i="2" s="1"/>
  <c r="AC14" i="2" s="1"/>
  <c r="J14" i="2"/>
  <c r="X14" i="2" s="1"/>
  <c r="AB14" i="2" s="1"/>
  <c r="K13" i="2"/>
  <c r="Y13" i="2" s="1"/>
  <c r="AC13" i="2" s="1"/>
  <c r="J13" i="2"/>
  <c r="X13" i="2" s="1"/>
  <c r="AB13" i="2" s="1"/>
  <c r="K12" i="2"/>
  <c r="Y12" i="2" s="1"/>
  <c r="AC12" i="2" s="1"/>
  <c r="J12" i="2"/>
  <c r="X12" i="2" s="1"/>
  <c r="AB12" i="2" s="1"/>
  <c r="K11" i="2"/>
  <c r="Y11" i="2" s="1"/>
  <c r="AC11" i="2" s="1"/>
  <c r="J11" i="2"/>
  <c r="X11" i="2" s="1"/>
  <c r="AB11" i="2" s="1"/>
  <c r="K10" i="2"/>
  <c r="Y10" i="2" s="1"/>
  <c r="AC10" i="2" s="1"/>
  <c r="J10" i="2"/>
  <c r="X10" i="2" s="1"/>
  <c r="AB10" i="2" s="1"/>
  <c r="K9" i="2"/>
  <c r="Y9" i="2" s="1"/>
  <c r="AC9" i="2" s="1"/>
  <c r="J9" i="2"/>
  <c r="X9" i="2" s="1"/>
  <c r="AB9" i="2" s="1"/>
  <c r="K8" i="2"/>
  <c r="Y8" i="2" s="1"/>
  <c r="AC8" i="2" s="1"/>
  <c r="J8" i="2"/>
  <c r="X8" i="2" s="1"/>
  <c r="AB8" i="2" s="1"/>
  <c r="K7" i="2"/>
  <c r="Y7" i="2" s="1"/>
  <c r="AC7" i="2" s="1"/>
  <c r="J7" i="2"/>
  <c r="X7" i="2" s="1"/>
  <c r="AB7" i="2" s="1"/>
  <c r="K6" i="2"/>
  <c r="Y6" i="2" s="1"/>
  <c r="J6" i="2"/>
  <c r="J27" i="2" s="1"/>
  <c r="AB119" i="1"/>
  <c r="AA119" i="1"/>
  <c r="Z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I119" i="1"/>
  <c r="H119" i="1"/>
  <c r="G119" i="1"/>
  <c r="F119" i="1"/>
  <c r="E119" i="1"/>
  <c r="D119" i="1"/>
  <c r="C119" i="1"/>
  <c r="B119" i="1"/>
  <c r="K118" i="1"/>
  <c r="K119" i="1" s="1"/>
  <c r="J118" i="1"/>
  <c r="J119" i="1" s="1"/>
  <c r="AA117" i="1"/>
  <c r="Z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I117" i="1"/>
  <c r="H117" i="1"/>
  <c r="G117" i="1"/>
  <c r="F117" i="1"/>
  <c r="E117" i="1"/>
  <c r="D117" i="1"/>
  <c r="C117" i="1"/>
  <c r="B117" i="1"/>
  <c r="K116" i="1"/>
  <c r="K117" i="1" s="1"/>
  <c r="J116" i="1"/>
  <c r="J117" i="1" s="1"/>
  <c r="AA115" i="1"/>
  <c r="Z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I115" i="1"/>
  <c r="H115" i="1"/>
  <c r="G115" i="1"/>
  <c r="F115" i="1"/>
  <c r="E115" i="1"/>
  <c r="D115" i="1"/>
  <c r="C115" i="1"/>
  <c r="B115" i="1"/>
  <c r="K114" i="1"/>
  <c r="Y114" i="1" s="1"/>
  <c r="AC114" i="1" s="1"/>
  <c r="J114" i="1"/>
  <c r="X114" i="1" s="1"/>
  <c r="AB114" i="1" s="1"/>
  <c r="K113" i="1"/>
  <c r="Y113" i="1" s="1"/>
  <c r="AC113" i="1" s="1"/>
  <c r="J113" i="1"/>
  <c r="X113" i="1" s="1"/>
  <c r="AB113" i="1" s="1"/>
  <c r="K112" i="1"/>
  <c r="Y112" i="1" s="1"/>
  <c r="AC112" i="1" s="1"/>
  <c r="J112" i="1"/>
  <c r="X112" i="1" s="1"/>
  <c r="AB112" i="1" s="1"/>
  <c r="K111" i="1"/>
  <c r="Y111" i="1" s="1"/>
  <c r="AC111" i="1" s="1"/>
  <c r="J111" i="1"/>
  <c r="X111" i="1" s="1"/>
  <c r="AB111" i="1" s="1"/>
  <c r="K110" i="1"/>
  <c r="Y110" i="1" s="1"/>
  <c r="AC110" i="1" s="1"/>
  <c r="J110" i="1"/>
  <c r="X110" i="1" s="1"/>
  <c r="AB110" i="1" s="1"/>
  <c r="K109" i="1"/>
  <c r="Y109" i="1" s="1"/>
  <c r="AC109" i="1" s="1"/>
  <c r="J109" i="1"/>
  <c r="X109" i="1" s="1"/>
  <c r="AB109" i="1" s="1"/>
  <c r="K108" i="1"/>
  <c r="Y108" i="1" s="1"/>
  <c r="AC108" i="1" s="1"/>
  <c r="J108" i="1"/>
  <c r="X108" i="1" s="1"/>
  <c r="AB108" i="1" s="1"/>
  <c r="K107" i="1"/>
  <c r="Y107" i="1" s="1"/>
  <c r="AC107" i="1" s="1"/>
  <c r="J107" i="1"/>
  <c r="X107" i="1" s="1"/>
  <c r="AB107" i="1" s="1"/>
  <c r="K106" i="1"/>
  <c r="Y106" i="1" s="1"/>
  <c r="AC106" i="1" s="1"/>
  <c r="J106" i="1"/>
  <c r="X106" i="1" s="1"/>
  <c r="AB106" i="1" s="1"/>
  <c r="K105" i="1"/>
  <c r="Y105" i="1" s="1"/>
  <c r="AC105" i="1" s="1"/>
  <c r="J105" i="1"/>
  <c r="X105" i="1" s="1"/>
  <c r="AB105" i="1" s="1"/>
  <c r="K104" i="1"/>
  <c r="Y104" i="1" s="1"/>
  <c r="AC104" i="1" s="1"/>
  <c r="J104" i="1"/>
  <c r="X104" i="1" s="1"/>
  <c r="AB104" i="1" s="1"/>
  <c r="K103" i="1"/>
  <c r="Y103" i="1" s="1"/>
  <c r="AC103" i="1" s="1"/>
  <c r="J103" i="1"/>
  <c r="X103" i="1" s="1"/>
  <c r="AB103" i="1" s="1"/>
  <c r="K102" i="1"/>
  <c r="Y102" i="1" s="1"/>
  <c r="AC102" i="1" s="1"/>
  <c r="J102" i="1"/>
  <c r="X102" i="1" s="1"/>
  <c r="AB102" i="1" s="1"/>
  <c r="K101" i="1"/>
  <c r="Y101" i="1" s="1"/>
  <c r="AC101" i="1" s="1"/>
  <c r="J101" i="1"/>
  <c r="X101" i="1" s="1"/>
  <c r="AB101" i="1" s="1"/>
  <c r="K100" i="1"/>
  <c r="Y100" i="1" s="1"/>
  <c r="AC100" i="1" s="1"/>
  <c r="J100" i="1"/>
  <c r="X100" i="1" s="1"/>
  <c r="AB100" i="1" s="1"/>
  <c r="K99" i="1"/>
  <c r="Y99" i="1" s="1"/>
  <c r="AC99" i="1" s="1"/>
  <c r="J99" i="1"/>
  <c r="X99" i="1" s="1"/>
  <c r="AB99" i="1" s="1"/>
  <c r="K98" i="1"/>
  <c r="K115" i="1" s="1"/>
  <c r="J98" i="1"/>
  <c r="J115" i="1" s="1"/>
  <c r="AA97" i="1"/>
  <c r="Z97" i="1"/>
  <c r="W97" i="1"/>
  <c r="V97" i="1"/>
  <c r="U97" i="1"/>
  <c r="T97" i="1"/>
  <c r="S97" i="1"/>
  <c r="R97" i="1"/>
  <c r="Q97" i="1"/>
  <c r="P97" i="1"/>
  <c r="O97" i="1"/>
  <c r="N97" i="1"/>
  <c r="M97" i="1"/>
  <c r="L97" i="1"/>
  <c r="I97" i="1"/>
  <c r="H97" i="1"/>
  <c r="G97" i="1"/>
  <c r="F97" i="1"/>
  <c r="E97" i="1"/>
  <c r="D97" i="1"/>
  <c r="C97" i="1"/>
  <c r="B97" i="1"/>
  <c r="K96" i="1"/>
  <c r="Y96" i="1" s="1"/>
  <c r="AC96" i="1" s="1"/>
  <c r="J96" i="1"/>
  <c r="X96" i="1" s="1"/>
  <c r="AB96" i="1" s="1"/>
  <c r="K95" i="1"/>
  <c r="Y95" i="1" s="1"/>
  <c r="AC95" i="1" s="1"/>
  <c r="J95" i="1"/>
  <c r="X95" i="1" s="1"/>
  <c r="AB95" i="1" s="1"/>
  <c r="K94" i="1"/>
  <c r="Y94" i="1" s="1"/>
  <c r="AC94" i="1" s="1"/>
  <c r="J94" i="1"/>
  <c r="X94" i="1" s="1"/>
  <c r="AB94" i="1" s="1"/>
  <c r="K93" i="1"/>
  <c r="Y93" i="1" s="1"/>
  <c r="AC93" i="1" s="1"/>
  <c r="J93" i="1"/>
  <c r="X93" i="1" s="1"/>
  <c r="AB93" i="1" s="1"/>
  <c r="K92" i="1"/>
  <c r="Y92" i="1" s="1"/>
  <c r="AC92" i="1" s="1"/>
  <c r="J92" i="1"/>
  <c r="X92" i="1" s="1"/>
  <c r="AB92" i="1" s="1"/>
  <c r="K91" i="1"/>
  <c r="K97" i="1" s="1"/>
  <c r="J91" i="1"/>
  <c r="AA90" i="1"/>
  <c r="Z90" i="1"/>
  <c r="W90" i="1"/>
  <c r="V90" i="1"/>
  <c r="T90" i="1"/>
  <c r="S90" i="1"/>
  <c r="R90" i="1"/>
  <c r="Q90" i="1"/>
  <c r="P90" i="1"/>
  <c r="O90" i="1"/>
  <c r="N90" i="1"/>
  <c r="M90" i="1"/>
  <c r="L90" i="1"/>
  <c r="I90" i="1"/>
  <c r="H90" i="1"/>
  <c r="G90" i="1"/>
  <c r="F90" i="1"/>
  <c r="E90" i="1"/>
  <c r="D90" i="1"/>
  <c r="C90" i="1"/>
  <c r="B90" i="1"/>
  <c r="K89" i="1"/>
  <c r="Y89" i="1" s="1"/>
  <c r="AC89" i="1" s="1"/>
  <c r="J89" i="1"/>
  <c r="X89" i="1" s="1"/>
  <c r="AB89" i="1" s="1"/>
  <c r="K88" i="1"/>
  <c r="Y88" i="1" s="1"/>
  <c r="AC88" i="1" s="1"/>
  <c r="J88" i="1"/>
  <c r="X88" i="1" s="1"/>
  <c r="AB88" i="1" s="1"/>
  <c r="K87" i="1"/>
  <c r="Y87" i="1" s="1"/>
  <c r="AC87" i="1" s="1"/>
  <c r="J87" i="1"/>
  <c r="X87" i="1" s="1"/>
  <c r="AB87" i="1" s="1"/>
  <c r="K86" i="1"/>
  <c r="Y86" i="1" s="1"/>
  <c r="AC86" i="1" s="1"/>
  <c r="J86" i="1"/>
  <c r="X86" i="1" s="1"/>
  <c r="AB86" i="1" s="1"/>
  <c r="K85" i="1"/>
  <c r="Y85" i="1" s="1"/>
  <c r="AC85" i="1" s="1"/>
  <c r="J85" i="1"/>
  <c r="X85" i="1" s="1"/>
  <c r="AB85" i="1" s="1"/>
  <c r="K84" i="1"/>
  <c r="Y84" i="1" s="1"/>
  <c r="AC84" i="1" s="1"/>
  <c r="J84" i="1"/>
  <c r="X84" i="1" s="1"/>
  <c r="AB84" i="1" s="1"/>
  <c r="K83" i="1"/>
  <c r="Y83" i="1" s="1"/>
  <c r="AC83" i="1" s="1"/>
  <c r="J83" i="1"/>
  <c r="X83" i="1" s="1"/>
  <c r="AB83" i="1" s="1"/>
  <c r="K82" i="1"/>
  <c r="Y82" i="1" s="1"/>
  <c r="AC82" i="1" s="1"/>
  <c r="J82" i="1"/>
  <c r="X82" i="1" s="1"/>
  <c r="AB82" i="1" s="1"/>
  <c r="K81" i="1"/>
  <c r="Y81" i="1" s="1"/>
  <c r="AC81" i="1" s="1"/>
  <c r="J81" i="1"/>
  <c r="X81" i="1" s="1"/>
  <c r="AB81" i="1" s="1"/>
  <c r="K80" i="1"/>
  <c r="Y80" i="1" s="1"/>
  <c r="AC80" i="1" s="1"/>
  <c r="J80" i="1"/>
  <c r="X80" i="1" s="1"/>
  <c r="AB80" i="1" s="1"/>
  <c r="K79" i="1"/>
  <c r="Y79" i="1" s="1"/>
  <c r="AC79" i="1" s="1"/>
  <c r="J79" i="1"/>
  <c r="X79" i="1" s="1"/>
  <c r="AB79" i="1" s="1"/>
  <c r="K78" i="1"/>
  <c r="Y78" i="1" s="1"/>
  <c r="AC78" i="1" s="1"/>
  <c r="J78" i="1"/>
  <c r="X78" i="1" s="1"/>
  <c r="AB78" i="1" s="1"/>
  <c r="K77" i="1"/>
  <c r="Y77" i="1" s="1"/>
  <c r="AC77" i="1" s="1"/>
  <c r="J77" i="1"/>
  <c r="X77" i="1" s="1"/>
  <c r="AB77" i="1" s="1"/>
  <c r="K76" i="1"/>
  <c r="Y76" i="1" s="1"/>
  <c r="AC76" i="1" s="1"/>
  <c r="J76" i="1"/>
  <c r="X76" i="1" s="1"/>
  <c r="AB76" i="1" s="1"/>
  <c r="K75" i="1"/>
  <c r="Y75" i="1" s="1"/>
  <c r="AC75" i="1" s="1"/>
  <c r="J75" i="1"/>
  <c r="X75" i="1" s="1"/>
  <c r="AB75" i="1" s="1"/>
  <c r="K74" i="1"/>
  <c r="Y74" i="1" s="1"/>
  <c r="AC74" i="1" s="1"/>
  <c r="J74" i="1"/>
  <c r="X74" i="1" s="1"/>
  <c r="AB74" i="1" s="1"/>
  <c r="K73" i="1"/>
  <c r="Y73" i="1" s="1"/>
  <c r="AC73" i="1" s="1"/>
  <c r="J73" i="1"/>
  <c r="X73" i="1" s="1"/>
  <c r="AB73" i="1" s="1"/>
  <c r="K72" i="1"/>
  <c r="Y72" i="1" s="1"/>
  <c r="AC72" i="1" s="1"/>
  <c r="J72" i="1"/>
  <c r="X72" i="1" s="1"/>
  <c r="AB72" i="1" s="1"/>
  <c r="U71" i="1"/>
  <c r="U90" i="1" s="1"/>
  <c r="K71" i="1"/>
  <c r="J71" i="1"/>
  <c r="X71" i="1" s="1"/>
  <c r="AB71" i="1" s="1"/>
  <c r="K70" i="1"/>
  <c r="Y70" i="1" s="1"/>
  <c r="AC70" i="1" s="1"/>
  <c r="J70" i="1"/>
  <c r="X70" i="1" s="1"/>
  <c r="AB70" i="1" s="1"/>
  <c r="K69" i="1"/>
  <c r="J69" i="1"/>
  <c r="W57" i="1"/>
  <c r="V57" i="1"/>
  <c r="U57" i="1"/>
  <c r="T57" i="1"/>
  <c r="S57" i="1"/>
  <c r="R57" i="1"/>
  <c r="Q57" i="1"/>
  <c r="P57" i="1"/>
  <c r="O57" i="1"/>
  <c r="N57" i="1"/>
  <c r="M57" i="1"/>
  <c r="L57" i="1"/>
  <c r="I57" i="1"/>
  <c r="H57" i="1"/>
  <c r="G57" i="1"/>
  <c r="F57" i="1"/>
  <c r="E57" i="1"/>
  <c r="D57" i="1"/>
  <c r="C57" i="1"/>
  <c r="B57" i="1"/>
  <c r="K56" i="1"/>
  <c r="Y56" i="1" s="1"/>
  <c r="AC56" i="1" s="1"/>
  <c r="J56" i="1"/>
  <c r="X56" i="1" s="1"/>
  <c r="AB56" i="1" s="1"/>
  <c r="K55" i="1"/>
  <c r="Y55" i="1" s="1"/>
  <c r="AC55" i="1" s="1"/>
  <c r="J55" i="1"/>
  <c r="X55" i="1" s="1"/>
  <c r="AB55" i="1" s="1"/>
  <c r="K54" i="1"/>
  <c r="Y54" i="1" s="1"/>
  <c r="AC54" i="1" s="1"/>
  <c r="J54" i="1"/>
  <c r="X54" i="1" s="1"/>
  <c r="AB54" i="1" s="1"/>
  <c r="K53" i="1"/>
  <c r="Y53" i="1" s="1"/>
  <c r="AC53" i="1" s="1"/>
  <c r="J53" i="1"/>
  <c r="X53" i="1" s="1"/>
  <c r="AB53" i="1" s="1"/>
  <c r="K52" i="1"/>
  <c r="Y52" i="1" s="1"/>
  <c r="AC52" i="1" s="1"/>
  <c r="J52" i="1"/>
  <c r="X52" i="1" s="1"/>
  <c r="AB52" i="1" s="1"/>
  <c r="K51" i="1"/>
  <c r="Y51" i="1" s="1"/>
  <c r="AC51" i="1" s="1"/>
  <c r="J51" i="1"/>
  <c r="X51" i="1" s="1"/>
  <c r="AB51" i="1" s="1"/>
  <c r="K50" i="1"/>
  <c r="Y50" i="1" s="1"/>
  <c r="AC50" i="1" s="1"/>
  <c r="J50" i="1"/>
  <c r="X50" i="1" s="1"/>
  <c r="AB50" i="1" s="1"/>
  <c r="K49" i="1"/>
  <c r="Y49" i="1" s="1"/>
  <c r="AC49" i="1" s="1"/>
  <c r="J49" i="1"/>
  <c r="X49" i="1" s="1"/>
  <c r="AB49" i="1" s="1"/>
  <c r="K48" i="1"/>
  <c r="Y48" i="1" s="1"/>
  <c r="AC48" i="1" s="1"/>
  <c r="J48" i="1"/>
  <c r="X48" i="1" s="1"/>
  <c r="AB48" i="1" s="1"/>
  <c r="K47" i="1"/>
  <c r="Y47" i="1" s="1"/>
  <c r="AC47" i="1" s="1"/>
  <c r="J47" i="1"/>
  <c r="X47" i="1" s="1"/>
  <c r="AB47" i="1" s="1"/>
  <c r="K46" i="1"/>
  <c r="Y46" i="1" s="1"/>
  <c r="AC46" i="1" s="1"/>
  <c r="J46" i="1"/>
  <c r="X46" i="1" s="1"/>
  <c r="AB46" i="1" s="1"/>
  <c r="K45" i="1"/>
  <c r="Y45" i="1" s="1"/>
  <c r="AC45" i="1" s="1"/>
  <c r="J45" i="1"/>
  <c r="X45" i="1" s="1"/>
  <c r="AB45" i="1" s="1"/>
  <c r="K44" i="1"/>
  <c r="Y44" i="1" s="1"/>
  <c r="AC44" i="1" s="1"/>
  <c r="J44" i="1"/>
  <c r="X44" i="1" s="1"/>
  <c r="AB44" i="1" s="1"/>
  <c r="K43" i="1"/>
  <c r="Y43" i="1" s="1"/>
  <c r="AC43" i="1" s="1"/>
  <c r="J43" i="1"/>
  <c r="X43" i="1" s="1"/>
  <c r="AB43" i="1" s="1"/>
  <c r="K42" i="1"/>
  <c r="Y42" i="1" s="1"/>
  <c r="AC42" i="1" s="1"/>
  <c r="J42" i="1"/>
  <c r="X42" i="1" s="1"/>
  <c r="AB42" i="1" s="1"/>
  <c r="K41" i="1"/>
  <c r="Y41" i="1" s="1"/>
  <c r="AC41" i="1" s="1"/>
  <c r="J41" i="1"/>
  <c r="X41" i="1" s="1"/>
  <c r="AB41" i="1" s="1"/>
  <c r="K40" i="1"/>
  <c r="Y40" i="1" s="1"/>
  <c r="AC40" i="1" s="1"/>
  <c r="J40" i="1"/>
  <c r="X40" i="1" s="1"/>
  <c r="AB40" i="1" s="1"/>
  <c r="K39" i="1"/>
  <c r="Y39" i="1" s="1"/>
  <c r="AC39" i="1" s="1"/>
  <c r="J39" i="1"/>
  <c r="X39" i="1" s="1"/>
  <c r="AB39" i="1" s="1"/>
  <c r="K38" i="1"/>
  <c r="Y38" i="1" s="1"/>
  <c r="AC38" i="1" s="1"/>
  <c r="J38" i="1"/>
  <c r="X38" i="1" s="1"/>
  <c r="AB38" i="1" s="1"/>
  <c r="K37" i="1"/>
  <c r="Y37" i="1" s="1"/>
  <c r="AC37" i="1" s="1"/>
  <c r="J37" i="1"/>
  <c r="X37" i="1" s="1"/>
  <c r="AB37" i="1" s="1"/>
  <c r="K36" i="1"/>
  <c r="Y36" i="1" s="1"/>
  <c r="AC36" i="1" s="1"/>
  <c r="J36" i="1"/>
  <c r="X36" i="1" s="1"/>
  <c r="AB36" i="1" s="1"/>
  <c r="K35" i="1"/>
  <c r="Y35" i="1" s="1"/>
  <c r="AC35" i="1" s="1"/>
  <c r="J35" i="1"/>
  <c r="X35" i="1" s="1"/>
  <c r="AB35" i="1" s="1"/>
  <c r="K34" i="1"/>
  <c r="Y34" i="1" s="1"/>
  <c r="AC34" i="1" s="1"/>
  <c r="J34" i="1"/>
  <c r="X34" i="1" s="1"/>
  <c r="AB34" i="1" s="1"/>
  <c r="K33" i="1"/>
  <c r="Y33" i="1" s="1"/>
  <c r="AC33" i="1" s="1"/>
  <c r="J33" i="1"/>
  <c r="X33" i="1" s="1"/>
  <c r="AB33" i="1" s="1"/>
  <c r="K32" i="1"/>
  <c r="Y32" i="1" s="1"/>
  <c r="AC32" i="1" s="1"/>
  <c r="J32" i="1"/>
  <c r="X32" i="1" s="1"/>
  <c r="AB32" i="1" s="1"/>
  <c r="K31" i="1"/>
  <c r="Y31" i="1" s="1"/>
  <c r="AC31" i="1" s="1"/>
  <c r="J31" i="1"/>
  <c r="X31" i="1" s="1"/>
  <c r="AB31" i="1" s="1"/>
  <c r="K30" i="1"/>
  <c r="Y30" i="1" s="1"/>
  <c r="AC30" i="1" s="1"/>
  <c r="J30" i="1"/>
  <c r="X30" i="1" s="1"/>
  <c r="AB30" i="1" s="1"/>
  <c r="K29" i="1"/>
  <c r="Y29" i="1" s="1"/>
  <c r="AC29" i="1" s="1"/>
  <c r="J29" i="1"/>
  <c r="X29" i="1" s="1"/>
  <c r="AB29" i="1" s="1"/>
  <c r="K28" i="1"/>
  <c r="Y28" i="1" s="1"/>
  <c r="AC28" i="1" s="1"/>
  <c r="J28" i="1"/>
  <c r="X28" i="1" s="1"/>
  <c r="AB28" i="1" s="1"/>
  <c r="K27" i="1"/>
  <c r="Y27" i="1" s="1"/>
  <c r="AC27" i="1" s="1"/>
  <c r="J27" i="1"/>
  <c r="X27" i="1" s="1"/>
  <c r="AB27" i="1" s="1"/>
  <c r="Z57" i="1"/>
  <c r="K26" i="1"/>
  <c r="Y26" i="1" s="1"/>
  <c r="AC26" i="1" s="1"/>
  <c r="J26" i="1"/>
  <c r="X26" i="1" s="1"/>
  <c r="AB26" i="1" s="1"/>
  <c r="K25" i="1"/>
  <c r="Y25" i="1" s="1"/>
  <c r="AC25" i="1" s="1"/>
  <c r="J25" i="1"/>
  <c r="X25" i="1" s="1"/>
  <c r="AB25" i="1" s="1"/>
  <c r="K24" i="1"/>
  <c r="Y24" i="1" s="1"/>
  <c r="AC24" i="1" s="1"/>
  <c r="J24" i="1"/>
  <c r="X24" i="1" s="1"/>
  <c r="AB24" i="1" s="1"/>
  <c r="K23" i="1"/>
  <c r="Y23" i="1" s="1"/>
  <c r="AC23" i="1" s="1"/>
  <c r="J23" i="1"/>
  <c r="X23" i="1" s="1"/>
  <c r="AB23" i="1" s="1"/>
  <c r="K22" i="1"/>
  <c r="Y22" i="1" s="1"/>
  <c r="AC22" i="1" s="1"/>
  <c r="J22" i="1"/>
  <c r="X22" i="1" s="1"/>
  <c r="AB22" i="1" s="1"/>
  <c r="K21" i="1"/>
  <c r="Y21" i="1" s="1"/>
  <c r="AC21" i="1" s="1"/>
  <c r="J21" i="1"/>
  <c r="X21" i="1" s="1"/>
  <c r="AB21" i="1" s="1"/>
  <c r="K20" i="1"/>
  <c r="Y20" i="1" s="1"/>
  <c r="AC20" i="1" s="1"/>
  <c r="J20" i="1"/>
  <c r="X20" i="1" s="1"/>
  <c r="AB20" i="1" s="1"/>
  <c r="K19" i="1"/>
  <c r="Y19" i="1" s="1"/>
  <c r="AC19" i="1" s="1"/>
  <c r="J19" i="1"/>
  <c r="X19" i="1" s="1"/>
  <c r="AB19" i="1" s="1"/>
  <c r="K18" i="1"/>
  <c r="Y18" i="1" s="1"/>
  <c r="AC18" i="1" s="1"/>
  <c r="J18" i="1"/>
  <c r="X18" i="1" s="1"/>
  <c r="AB18" i="1" s="1"/>
  <c r="K17" i="1"/>
  <c r="Y17" i="1" s="1"/>
  <c r="AC17" i="1" s="1"/>
  <c r="J17" i="1"/>
  <c r="X17" i="1" s="1"/>
  <c r="AB17" i="1" s="1"/>
  <c r="K16" i="1"/>
  <c r="Y16" i="1" s="1"/>
  <c r="AC16" i="1" s="1"/>
  <c r="J16" i="1"/>
  <c r="X16" i="1" s="1"/>
  <c r="AB16" i="1" s="1"/>
  <c r="K15" i="1"/>
  <c r="Y15" i="1" s="1"/>
  <c r="AC15" i="1" s="1"/>
  <c r="J15" i="1"/>
  <c r="X15" i="1" s="1"/>
  <c r="AB15" i="1" s="1"/>
  <c r="K14" i="1"/>
  <c r="Y14" i="1" s="1"/>
  <c r="AC14" i="1" s="1"/>
  <c r="J14" i="1"/>
  <c r="X14" i="1" s="1"/>
  <c r="AB14" i="1" s="1"/>
  <c r="K13" i="1"/>
  <c r="Y13" i="1" s="1"/>
  <c r="AC13" i="1" s="1"/>
  <c r="J13" i="1"/>
  <c r="X13" i="1" s="1"/>
  <c r="AB13" i="1" s="1"/>
  <c r="K12" i="1"/>
  <c r="Y12" i="1" s="1"/>
  <c r="AC12" i="1" s="1"/>
  <c r="J12" i="1"/>
  <c r="X12" i="1" s="1"/>
  <c r="AB12" i="1" s="1"/>
  <c r="K11" i="1"/>
  <c r="Y11" i="1" s="1"/>
  <c r="AC11" i="1" s="1"/>
  <c r="J11" i="1"/>
  <c r="X11" i="1" s="1"/>
  <c r="AB11" i="1" s="1"/>
  <c r="AA57" i="1"/>
  <c r="K10" i="1"/>
  <c r="Y10" i="1" s="1"/>
  <c r="AC10" i="1" s="1"/>
  <c r="J10" i="1"/>
  <c r="X10" i="1" s="1"/>
  <c r="AB10" i="1" s="1"/>
  <c r="K9" i="1"/>
  <c r="Y9" i="1" s="1"/>
  <c r="AC9" i="1" s="1"/>
  <c r="J9" i="1"/>
  <c r="X9" i="1" s="1"/>
  <c r="AB9" i="1" s="1"/>
  <c r="K8" i="1"/>
  <c r="Y8" i="1" s="1"/>
  <c r="AC8" i="1" s="1"/>
  <c r="J8" i="1"/>
  <c r="X8" i="1" s="1"/>
  <c r="AB8" i="1" s="1"/>
  <c r="K7" i="1"/>
  <c r="Y7" i="1" s="1"/>
  <c r="AC7" i="1" s="1"/>
  <c r="J7" i="1"/>
  <c r="X7" i="1" s="1"/>
  <c r="AB7" i="1" s="1"/>
  <c r="K6" i="1"/>
  <c r="J6" i="1"/>
  <c r="J57" i="1" l="1"/>
  <c r="J90" i="1"/>
  <c r="J97" i="1"/>
  <c r="J120" i="1" s="1"/>
  <c r="B120" i="1"/>
  <c r="F120" i="1"/>
  <c r="L120" i="1"/>
  <c r="P120" i="1"/>
  <c r="T120" i="1"/>
  <c r="Z120" i="1"/>
  <c r="K57" i="1"/>
  <c r="K90" i="1"/>
  <c r="Y71" i="1"/>
  <c r="AC71" i="1" s="1"/>
  <c r="C120" i="1"/>
  <c r="G120" i="1"/>
  <c r="M120" i="1"/>
  <c r="Q120" i="1"/>
  <c r="AA120" i="1"/>
  <c r="D120" i="1"/>
  <c r="H120" i="1"/>
  <c r="N120" i="1"/>
  <c r="R120" i="1"/>
  <c r="V120" i="1"/>
  <c r="E120" i="1"/>
  <c r="I120" i="1"/>
  <c r="O120" i="1"/>
  <c r="S120" i="1"/>
  <c r="W120" i="1"/>
  <c r="Y27" i="2"/>
  <c r="AC6" i="2"/>
  <c r="AC27" i="2" s="1"/>
  <c r="X6" i="2"/>
  <c r="X37" i="2"/>
  <c r="Y37" i="2"/>
  <c r="X71" i="2"/>
  <c r="Y71" i="2"/>
  <c r="X97" i="2"/>
  <c r="Y97" i="2"/>
  <c r="K120" i="1"/>
  <c r="U120" i="1"/>
  <c r="X69" i="1"/>
  <c r="Y69" i="1"/>
  <c r="X91" i="1"/>
  <c r="Y91" i="1"/>
  <c r="X98" i="1"/>
  <c r="Y98" i="1"/>
  <c r="X116" i="1"/>
  <c r="Y116" i="1"/>
  <c r="X118" i="1"/>
  <c r="X119" i="1" s="1"/>
  <c r="Y118" i="1"/>
  <c r="X6" i="1"/>
  <c r="Y6" i="1"/>
  <c r="Y120" i="2" l="1"/>
  <c r="AC97" i="2"/>
  <c r="AC120" i="2" s="1"/>
  <c r="X120" i="2"/>
  <c r="AB97" i="2"/>
  <c r="AB120" i="2" s="1"/>
  <c r="Y86" i="2"/>
  <c r="AC71" i="2"/>
  <c r="AC86" i="2" s="1"/>
  <c r="X86" i="2"/>
  <c r="AB71" i="2"/>
  <c r="AB86" i="2" s="1"/>
  <c r="Y60" i="2"/>
  <c r="AC37" i="2"/>
  <c r="AC60" i="2" s="1"/>
  <c r="X60" i="2"/>
  <c r="AB37" i="2"/>
  <c r="AB60" i="2" s="1"/>
  <c r="X27" i="2"/>
  <c r="AB6" i="2"/>
  <c r="AB27" i="2" s="1"/>
  <c r="Y119" i="1"/>
  <c r="AC118" i="1"/>
  <c r="AC119" i="1" s="1"/>
  <c r="Y117" i="1"/>
  <c r="AC116" i="1"/>
  <c r="AC117" i="1" s="1"/>
  <c r="X117" i="1"/>
  <c r="X120" i="1" s="1"/>
  <c r="AB116" i="1"/>
  <c r="AB117" i="1" s="1"/>
  <c r="Y115" i="1"/>
  <c r="AC98" i="1"/>
  <c r="AC115" i="1" s="1"/>
  <c r="X115" i="1"/>
  <c r="AB98" i="1"/>
  <c r="AB115" i="1" s="1"/>
  <c r="Y97" i="1"/>
  <c r="AC91" i="1"/>
  <c r="AC97" i="1" s="1"/>
  <c r="X97" i="1"/>
  <c r="AB91" i="1"/>
  <c r="AB97" i="1" s="1"/>
  <c r="Y90" i="1"/>
  <c r="AC69" i="1"/>
  <c r="AC90" i="1" s="1"/>
  <c r="X90" i="1"/>
  <c r="AB69" i="1"/>
  <c r="AB90" i="1" s="1"/>
  <c r="Y57" i="1"/>
  <c r="AC6" i="1"/>
  <c r="AC57" i="1" s="1"/>
  <c r="X57" i="1"/>
  <c r="AB6" i="1"/>
  <c r="AB57" i="1" s="1"/>
  <c r="AB120" i="1" l="1"/>
  <c r="AC120" i="1"/>
  <c r="Y120" i="1"/>
</calcChain>
</file>

<file path=xl/sharedStrings.xml><?xml version="1.0" encoding="utf-8"?>
<sst xmlns="http://schemas.openxmlformats.org/spreadsheetml/2006/main" count="519" uniqueCount="162">
  <si>
    <t>DISTRICT</t>
  </si>
  <si>
    <t xml:space="preserve"> </t>
  </si>
  <si>
    <t xml:space="preserve">AGRICULTURE </t>
  </si>
  <si>
    <t>AGRICULTURE</t>
  </si>
  <si>
    <t>MSE</t>
  </si>
  <si>
    <t>OPS</t>
  </si>
  <si>
    <t>OTHERS SOCIAL INFRA.</t>
  </si>
  <si>
    <t>TOTAL TPS</t>
  </si>
  <si>
    <t xml:space="preserve">NPS </t>
  </si>
  <si>
    <t>TOTAL PLAN</t>
  </si>
  <si>
    <t xml:space="preserve">                        CROP LOAN</t>
  </si>
  <si>
    <t>TOTAL FARM CREDIT</t>
  </si>
  <si>
    <t>INFRASTRUCTURE</t>
  </si>
  <si>
    <t>ANCILLARY ACTIVITIES</t>
  </si>
  <si>
    <t>TOTAL</t>
  </si>
  <si>
    <t xml:space="preserve">EDUCTION </t>
  </si>
  <si>
    <t>HOUSING</t>
  </si>
  <si>
    <t>EXPORT  CREDIT</t>
  </si>
  <si>
    <t xml:space="preserve">                RENEWABLE   ENERGY</t>
  </si>
  <si>
    <t>A/C</t>
  </si>
  <si>
    <t>AMOUNT</t>
  </si>
  <si>
    <t>SHEOPUR</t>
  </si>
  <si>
    <t>ASHOKNAGAR</t>
  </si>
  <si>
    <t>DATIA</t>
  </si>
  <si>
    <t>GUNA</t>
  </si>
  <si>
    <t>GWALIOR</t>
  </si>
  <si>
    <t>SHIVPURI</t>
  </si>
  <si>
    <t>DEWAS</t>
  </si>
  <si>
    <t>MANDSAUR</t>
  </si>
  <si>
    <t>NEEMUCH</t>
  </si>
  <si>
    <t>RATLAM</t>
  </si>
  <si>
    <t>SHAJAPUR</t>
  </si>
  <si>
    <t>AGARMALWA</t>
  </si>
  <si>
    <t>UJJAIN</t>
  </si>
  <si>
    <t>ALIRAJPUR</t>
  </si>
  <si>
    <t>BURHANPUR</t>
  </si>
  <si>
    <t>DHAR</t>
  </si>
  <si>
    <t>INDORE</t>
  </si>
  <si>
    <t>JHABUA</t>
  </si>
  <si>
    <t>KHANDWA</t>
  </si>
  <si>
    <t>KHARGONE</t>
  </si>
  <si>
    <t>HARDA</t>
  </si>
  <si>
    <t>HOSHANGABAD</t>
  </si>
  <si>
    <t>BHOPAL</t>
  </si>
  <si>
    <t>RAISEN</t>
  </si>
  <si>
    <t>RAJGARH</t>
  </si>
  <si>
    <t>SEHORE</t>
  </si>
  <si>
    <t>VIDISHA</t>
  </si>
  <si>
    <t>CHHATARPUR</t>
  </si>
  <si>
    <t>DAMOH</t>
  </si>
  <si>
    <t>PANNA</t>
  </si>
  <si>
    <t>SAGAR</t>
  </si>
  <si>
    <t>TIKAMGARH</t>
  </si>
  <si>
    <t>CHHINDWARA</t>
  </si>
  <si>
    <t>KATNI</t>
  </si>
  <si>
    <t>SEONI</t>
  </si>
  <si>
    <t>DINDORI</t>
  </si>
  <si>
    <t>UMARIA</t>
  </si>
  <si>
    <t>GRAND TOTAL</t>
  </si>
  <si>
    <t xml:space="preserve">  BANK WISE TARGETS  UNDER  ACP  2016-17  FOR   M.P.   STATE </t>
  </si>
  <si>
    <t xml:space="preserve">BANK WISE </t>
  </si>
  <si>
    <t>Amount' in '000</t>
  </si>
  <si>
    <t>000</t>
  </si>
  <si>
    <t>BANKS</t>
  </si>
  <si>
    <t>Allahabad Bank</t>
  </si>
  <si>
    <t>Andhra Bank</t>
  </si>
  <si>
    <t>Bank Of Baroda</t>
  </si>
  <si>
    <t>Bank Of India</t>
  </si>
  <si>
    <t>Bank Of Maharashtra</t>
  </si>
  <si>
    <t>BHARTIYA MAH. BANK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</si>
  <si>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</si>
  <si>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</si>
  <si>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</si>
  <si>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</si>
  <si>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</si>
  <si>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</si>
  <si>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</si>
  <si>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Com.</t>
  </si>
  <si>
    <t>Punjab&amp;Sindh Bank</t>
  </si>
  <si>
    <t>Punjab National Bank</t>
  </si>
  <si>
    <t>Syndicate Bank</t>
  </si>
  <si>
    <t>UCO</t>
  </si>
  <si>
    <t>Union Bank Of India</t>
  </si>
  <si>
    <t>United Bank of India</t>
  </si>
  <si>
    <t>Vijaya Bank</t>
  </si>
  <si>
    <t>SUB-TOTAL</t>
  </si>
  <si>
    <t>S. B. of Hyderabad</t>
  </si>
  <si>
    <t>S. B. of Mysore</t>
  </si>
  <si>
    <t>S. B. of Patiala</t>
  </si>
  <si>
    <t>S. B. of Travancore</t>
  </si>
  <si>
    <t>S. B. of B &amp; J</t>
  </si>
  <si>
    <t>State Bank of India</t>
  </si>
  <si>
    <t>AXIS BANK</t>
  </si>
  <si>
    <t>City Union Bank</t>
  </si>
  <si>
    <t>DCB</t>
  </si>
  <si>
    <t>Dhan Lakshmi Bank</t>
  </si>
  <si>
    <t>Federal Bank</t>
  </si>
  <si>
    <t>HDFC Bank</t>
  </si>
  <si>
    <t>ICICI Bank</t>
  </si>
  <si>
    <t>Indusind Bank</t>
  </si>
  <si>
    <t>BANDHAN BANK</t>
  </si>
  <si>
    <t>J &amp; K Bank</t>
  </si>
  <si>
    <t>Karnatka Bank</t>
  </si>
  <si>
    <t>Karur Vaishya Bank</t>
  </si>
  <si>
    <t>Kotak Mahindra Bank</t>
  </si>
  <si>
    <t>Lakshmi Vilas Bank</t>
  </si>
  <si>
    <t>South Indian Bank</t>
  </si>
  <si>
    <t>Ratnakar Bank</t>
  </si>
  <si>
    <t>Yes Bank</t>
  </si>
  <si>
    <t>RRB</t>
  </si>
  <si>
    <t>DCCB</t>
  </si>
  <si>
    <t>BHIND</t>
  </si>
  <si>
    <t>MORENA</t>
  </si>
  <si>
    <t>BARWANI</t>
  </si>
  <si>
    <t>BETUL</t>
  </si>
  <si>
    <t>BALAGHAT</t>
  </si>
  <si>
    <t>JABALPUR</t>
  </si>
  <si>
    <t>MANDLA</t>
  </si>
  <si>
    <t>NARSINGPUR</t>
  </si>
  <si>
    <t>ANUPPUR</t>
  </si>
  <si>
    <t>SHAHDOL</t>
  </si>
  <si>
    <t>REWA</t>
  </si>
  <si>
    <t>SATNA</t>
  </si>
  <si>
    <t>SHIDHI</t>
  </si>
  <si>
    <t>SINGROLI</t>
  </si>
  <si>
    <t xml:space="preserve">DISTRICT WISE / TARGETS  UNDER  ACP  2016-17  FOR   M.P.   STATE </t>
  </si>
  <si>
    <t xml:space="preserve">BOB </t>
  </si>
  <si>
    <t>BOI</t>
  </si>
  <si>
    <t>IDBI</t>
  </si>
  <si>
    <t>INDUS IND BANK</t>
  </si>
  <si>
    <t>IOB</t>
  </si>
  <si>
    <t>DENA</t>
  </si>
  <si>
    <t>OBC</t>
  </si>
  <si>
    <t>P&amp;SINDH</t>
  </si>
  <si>
    <t>PNB</t>
  </si>
  <si>
    <t>SBI</t>
  </si>
  <si>
    <t>UBI</t>
  </si>
  <si>
    <t>LDB</t>
  </si>
  <si>
    <t>ALLAHABAD BANK</t>
  </si>
  <si>
    <t>DENA BANK</t>
  </si>
  <si>
    <t>INDIAN BANK</t>
  </si>
  <si>
    <t>SYN</t>
  </si>
  <si>
    <t xml:space="preserve">VIJAYA </t>
  </si>
  <si>
    <t>CBI</t>
  </si>
  <si>
    <t>ICICI BANK</t>
  </si>
  <si>
    <t>AXIS BK</t>
  </si>
  <si>
    <t>HDFC BANK</t>
  </si>
  <si>
    <t>CANARA BK</t>
  </si>
  <si>
    <t>BOB</t>
  </si>
  <si>
    <t>UNION</t>
  </si>
  <si>
    <t>ICIC BANK</t>
  </si>
  <si>
    <t>HDFC</t>
  </si>
  <si>
    <t>AXIS</t>
  </si>
  <si>
    <t>BOM</t>
  </si>
  <si>
    <t>CANRA</t>
  </si>
  <si>
    <t>CORPOR.</t>
  </si>
  <si>
    <t>VIJAYA BK</t>
  </si>
  <si>
    <t>SYNDICATEBK</t>
  </si>
  <si>
    <t>IDBI BK</t>
  </si>
  <si>
    <t>KOTAK MAH.</t>
  </si>
  <si>
    <t xml:space="preserve">                     RENEWABLE   ENERGY</t>
  </si>
  <si>
    <t xml:space="preserve">DISTRICT WISE /BANK WISE TARGETS  UNDER  ACP  2016-17  FOR   M.P.   STATE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</si>
</sst>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4" fillId="2" borderId="0" xfId="1" applyFont="1" applyFill="1" applyProtection="1">
      <protection hidden="1"/>
    </xf>
    <xf numFmtId="0" fontId="6" fillId="2" borderId="9" xfId="1" applyFont="1" applyFill="1" applyBorder="1" applyAlignment="1" applyProtection="1">
      <alignment horizontal="center"/>
      <protection hidden="1"/>
    </xf>
    <xf numFmtId="1" fontId="8" fillId="2" borderId="10" xfId="1" applyNumberFormat="1" applyFont="1" applyFill="1" applyBorder="1" applyAlignment="1" applyProtection="1">
      <alignment horizontal="right"/>
      <protection hidden="1"/>
    </xf>
    <xf numFmtId="0" fontId="6" fillId="2" borderId="2" xfId="0" applyFont="1" applyFill="1" applyBorder="1" applyProtection="1">
      <protection hidden="1"/>
    </xf>
    <xf numFmtId="0" fontId="6" fillId="2" borderId="3" xfId="1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Protection="1">
      <protection hidden="1"/>
    </xf>
    <xf numFmtId="0" fontId="5" fillId="2" borderId="5" xfId="1" applyFont="1" applyFill="1" applyBorder="1" applyAlignment="1" applyProtection="1">
      <alignment horizontal="center"/>
      <protection hidden="1"/>
    </xf>
    <xf numFmtId="0" fontId="5" fillId="2" borderId="4" xfId="1" applyFont="1" applyFill="1" applyBorder="1" applyAlignment="1" applyProtection="1">
      <alignment horizontal="center"/>
      <protection hidden="1"/>
    </xf>
    <xf numFmtId="0" fontId="7" fillId="2" borderId="9" xfId="1" applyFont="1" applyFill="1" applyBorder="1" applyProtection="1">
      <protection hidden="1"/>
    </xf>
    <xf numFmtId="0" fontId="6" fillId="2" borderId="10" xfId="1" applyFont="1" applyFill="1" applyBorder="1" applyAlignment="1" applyProtection="1">
      <alignment horizontal="center"/>
      <protection hidden="1"/>
    </xf>
    <xf numFmtId="0" fontId="8" fillId="2" borderId="10" xfId="1" applyFont="1" applyFill="1" applyBorder="1" applyAlignment="1" applyProtection="1">
      <alignment horizontal="left"/>
      <protection hidden="1"/>
    </xf>
    <xf numFmtId="0" fontId="8" fillId="2" borderId="10" xfId="1" applyFont="1" applyFill="1" applyBorder="1" applyAlignment="1" applyProtection="1">
      <alignment horizontal="right"/>
      <protection hidden="1"/>
    </xf>
    <xf numFmtId="0" fontId="8" fillId="2" borderId="9" xfId="1" applyFont="1" applyFill="1" applyBorder="1" applyAlignment="1" applyProtection="1">
      <alignment horizontal="left"/>
      <protection hidden="1"/>
    </xf>
    <xf numFmtId="0" fontId="8" fillId="2" borderId="9" xfId="1" applyFont="1" applyFill="1" applyBorder="1" applyProtection="1">
      <protection hidden="1"/>
    </xf>
    <xf numFmtId="0" fontId="9" fillId="2" borderId="9" xfId="1" applyFont="1" applyFill="1" applyBorder="1" applyProtection="1">
      <protection hidden="1"/>
    </xf>
    <xf numFmtId="0" fontId="9" fillId="2" borderId="10" xfId="1" applyFont="1" applyFill="1" applyBorder="1" applyAlignment="1" applyProtection="1">
      <alignment horizontal="right"/>
      <protection hidden="1"/>
    </xf>
    <xf numFmtId="0" fontId="10" fillId="2" borderId="9" xfId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2" fillId="2" borderId="0" xfId="0" quotePrefix="1" applyFont="1" applyFill="1" applyProtection="1">
      <protection hidden="1"/>
    </xf>
    <xf numFmtId="1" fontId="8" fillId="2" borderId="10" xfId="1" applyNumberFormat="1" applyFont="1" applyFill="1" applyBorder="1" applyProtection="1">
      <protection hidden="1"/>
    </xf>
    <xf numFmtId="0" fontId="13" fillId="2" borderId="9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Fill="1" applyProtection="1">
      <protection hidden="1"/>
    </xf>
    <xf numFmtId="0" fontId="6" fillId="0" borderId="2" xfId="0" applyFont="1" applyFill="1" applyBorder="1" applyProtection="1">
      <protection hidden="1"/>
    </xf>
    <xf numFmtId="0" fontId="6" fillId="0" borderId="3" xfId="1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5" fillId="0" borderId="5" xfId="1" applyFont="1" applyFill="1" applyBorder="1" applyAlignment="1" applyProtection="1">
      <alignment horizontal="center"/>
      <protection hidden="1"/>
    </xf>
    <xf numFmtId="0" fontId="5" fillId="0" borderId="2" xfId="1" applyFont="1" applyFill="1" applyBorder="1" applyAlignment="1" applyProtection="1">
      <alignment horizontal="center"/>
      <protection hidden="1"/>
    </xf>
    <xf numFmtId="0" fontId="5" fillId="0" borderId="4" xfId="1" applyFont="1" applyFill="1" applyBorder="1" applyAlignment="1" applyProtection="1">
      <alignment horizontal="center"/>
      <protection hidden="1"/>
    </xf>
    <xf numFmtId="0" fontId="6" fillId="0" borderId="2" xfId="1" applyFont="1" applyFill="1" applyBorder="1" applyAlignment="1" applyProtection="1">
      <alignment horizontal="center"/>
      <protection hidden="1"/>
    </xf>
    <xf numFmtId="0" fontId="6" fillId="0" borderId="4" xfId="1" applyFont="1" applyFill="1" applyBorder="1" applyAlignment="1" applyProtection="1">
      <alignment horizontal="center"/>
      <protection hidden="1"/>
    </xf>
    <xf numFmtId="0" fontId="7" fillId="0" borderId="9" xfId="1" applyFont="1" applyFill="1" applyBorder="1" applyProtection="1">
      <protection hidden="1"/>
    </xf>
    <xf numFmtId="0" fontId="6" fillId="0" borderId="10" xfId="1" applyFont="1" applyFill="1" applyBorder="1" applyAlignment="1" applyProtection="1">
      <alignment horizontal="center"/>
      <protection hidden="1"/>
    </xf>
    <xf numFmtId="0" fontId="6" fillId="0" borderId="9" xfId="1" applyFont="1" applyFill="1" applyBorder="1" applyAlignment="1" applyProtection="1">
      <alignment horizontal="center"/>
      <protection hidden="1"/>
    </xf>
    <xf numFmtId="0" fontId="10" fillId="0" borderId="9" xfId="1" applyFont="1" applyFill="1" applyBorder="1" applyProtection="1">
      <protection hidden="1"/>
    </xf>
    <xf numFmtId="1" fontId="8" fillId="0" borderId="10" xfId="1" applyNumberFormat="1" applyFont="1" applyFill="1" applyBorder="1" applyAlignment="1" applyProtection="1">
      <alignment horizontal="right"/>
      <protection hidden="1"/>
    </xf>
    <xf numFmtId="0" fontId="5" fillId="2" borderId="2" xfId="1" applyFont="1" applyFill="1" applyBorder="1" applyAlignment="1" applyProtection="1">
      <alignment horizontal="center"/>
      <protection hidden="1"/>
    </xf>
    <xf numFmtId="0" fontId="6" fillId="2" borderId="2" xfId="1" applyFont="1" applyFill="1" applyBorder="1" applyAlignment="1" applyProtection="1">
      <alignment horizontal="center"/>
      <protection hidden="1"/>
    </xf>
    <xf numFmtId="0" fontId="6" fillId="2" borderId="4" xfId="1" applyFont="1" applyFill="1" applyBorder="1" applyAlignment="1" applyProtection="1">
      <alignment horizontal="center"/>
      <protection hidden="1"/>
    </xf>
    <xf numFmtId="0" fontId="5" fillId="2" borderId="2" xfId="1" applyFont="1" applyFill="1" applyBorder="1" applyAlignment="1" applyProtection="1">
      <alignment horizontal="center"/>
      <protection hidden="1"/>
    </xf>
    <xf numFmtId="0" fontId="6" fillId="2" borderId="2" xfId="1" applyFont="1" applyFill="1" applyBorder="1" applyAlignment="1" applyProtection="1">
      <alignment horizontal="center"/>
      <protection hidden="1"/>
    </xf>
    <xf numFmtId="0" fontId="6" fillId="2" borderId="4" xfId="1" applyFont="1" applyFill="1" applyBorder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0" fontId="12" fillId="2" borderId="9" xfId="1" applyFont="1" applyFill="1" applyBorder="1" applyAlignment="1" applyProtection="1">
      <alignment horizontal="right"/>
      <protection hidden="1"/>
    </xf>
    <xf numFmtId="0" fontId="8" fillId="2" borderId="10" xfId="1" applyFont="1" applyFill="1" applyBorder="1" applyProtection="1">
      <protection hidden="1"/>
    </xf>
    <xf numFmtId="1" fontId="8" fillId="2" borderId="9" xfId="1" applyNumberFormat="1" applyFont="1" applyFill="1" applyBorder="1" applyProtection="1">
      <protection hidden="1"/>
    </xf>
    <xf numFmtId="0" fontId="14" fillId="2" borderId="9" xfId="0" applyFont="1" applyFill="1" applyBorder="1"/>
    <xf numFmtId="0" fontId="0" fillId="2" borderId="0" xfId="0" applyFill="1"/>
    <xf numFmtId="0" fontId="3" fillId="2" borderId="0" xfId="1" applyFont="1" applyFill="1" applyProtection="1">
      <protection hidden="1"/>
    </xf>
    <xf numFmtId="0" fontId="2" fillId="2" borderId="0" xfId="1" applyFont="1" applyFill="1" applyProtection="1">
      <protection hidden="1"/>
    </xf>
    <xf numFmtId="0" fontId="12" fillId="2" borderId="10" xfId="1" applyFont="1" applyFill="1" applyBorder="1" applyAlignment="1" applyProtection="1">
      <alignment horizontal="left"/>
      <protection hidden="1"/>
    </xf>
    <xf numFmtId="0" fontId="12" fillId="2" borderId="10" xfId="1" applyFont="1" applyFill="1" applyBorder="1" applyAlignment="1" applyProtection="1">
      <alignment horizontal="right"/>
      <protection hidden="1"/>
    </xf>
    <xf numFmtId="0" fontId="8" fillId="2" borderId="13" xfId="1" applyFont="1" applyFill="1" applyBorder="1" applyProtection="1">
      <protection hidden="1"/>
    </xf>
    <xf numFmtId="0" fontId="12" fillId="2" borderId="9" xfId="1" applyFont="1" applyFill="1" applyBorder="1" applyAlignment="1" applyProtection="1">
      <alignment horizontal="left"/>
      <protection hidden="1"/>
    </xf>
    <xf numFmtId="0" fontId="14" fillId="2" borderId="9" xfId="1" applyFont="1" applyFill="1" applyBorder="1" applyAlignment="1" applyProtection="1">
      <alignment horizontal="left"/>
      <protection hidden="1"/>
    </xf>
    <xf numFmtId="0" fontId="14" fillId="2" borderId="9" xfId="1" applyFont="1" applyFill="1" applyBorder="1" applyAlignment="1" applyProtection="1">
      <alignment horizontal="right"/>
      <protection hidden="1"/>
    </xf>
    <xf numFmtId="0" fontId="12" fillId="2" borderId="9" xfId="1" applyFont="1" applyFill="1" applyBorder="1" applyProtection="1">
      <protection hidden="1"/>
    </xf>
    <xf numFmtId="0" fontId="14" fillId="2" borderId="9" xfId="1" applyFont="1" applyFill="1" applyBorder="1" applyProtection="1">
      <protection hidden="1"/>
    </xf>
    <xf numFmtId="0" fontId="10" fillId="2" borderId="0" xfId="1" applyFont="1" applyFill="1" applyBorder="1" applyProtection="1">
      <protection hidden="1"/>
    </xf>
    <xf numFmtId="0" fontId="13" fillId="2" borderId="0" xfId="1" applyFont="1" applyFill="1" applyBorder="1" applyProtection="1">
      <protection hidden="1"/>
    </xf>
    <xf numFmtId="1" fontId="10" fillId="2" borderId="9" xfId="1" applyNumberFormat="1" applyFont="1" applyFill="1" applyBorder="1" applyProtection="1">
      <protection hidden="1"/>
    </xf>
    <xf numFmtId="0" fontId="6" fillId="2" borderId="1" xfId="1" applyFont="1" applyFill="1" applyBorder="1" applyAlignment="1" applyProtection="1">
      <alignment horizontal="center"/>
      <protection hidden="1"/>
    </xf>
    <xf numFmtId="0" fontId="6" fillId="2" borderId="6" xfId="1" applyFont="1" applyFill="1" applyBorder="1" applyAlignment="1" applyProtection="1">
      <alignment horizontal="center"/>
      <protection hidden="1"/>
    </xf>
    <xf numFmtId="0" fontId="5" fillId="2" borderId="7" xfId="1" applyFont="1" applyFill="1" applyBorder="1" applyAlignment="1" applyProtection="1">
      <alignment horizontal="center"/>
      <protection hidden="1"/>
    </xf>
    <xf numFmtId="0" fontId="5" fillId="2" borderId="8" xfId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5" fillId="0" borderId="1" xfId="1" applyFont="1" applyFill="1" applyBorder="1" applyAlignment="1" applyProtection="1">
      <alignment horizontal="center"/>
      <protection hidden="1"/>
    </xf>
    <xf numFmtId="0" fontId="5" fillId="0" borderId="7" xfId="1" applyFont="1" applyFill="1" applyBorder="1" applyAlignment="1" applyProtection="1">
      <alignment horizontal="center"/>
      <protection hidden="1"/>
    </xf>
    <xf numFmtId="0" fontId="6" fillId="0" borderId="5" xfId="1" applyFont="1" applyFill="1" applyBorder="1" applyAlignment="1" applyProtection="1">
      <alignment horizontal="center"/>
      <protection hidden="1"/>
    </xf>
    <xf numFmtId="0" fontId="6" fillId="0" borderId="6" xfId="1" applyFont="1" applyFill="1" applyBorder="1" applyAlignment="1" applyProtection="1">
      <alignment horizontal="center"/>
      <protection hidden="1"/>
    </xf>
    <xf numFmtId="0" fontId="5" fillId="2" borderId="1" xfId="1" applyFont="1" applyFill="1" applyBorder="1" applyAlignment="1" applyProtection="1">
      <alignment horizontal="center"/>
      <protection hidden="1"/>
    </xf>
    <xf numFmtId="0" fontId="5" fillId="2" borderId="6" xfId="1" applyFont="1" applyFill="1" applyBorder="1" applyAlignment="1" applyProtection="1">
      <alignment horizontal="center"/>
      <protection hidden="1"/>
    </xf>
    <xf numFmtId="0" fontId="5" fillId="0" borderId="6" xfId="1" applyFont="1" applyFill="1" applyBorder="1" applyAlignment="1" applyProtection="1">
      <alignment horizontal="center"/>
      <protection hidden="1"/>
    </xf>
    <xf numFmtId="0" fontId="5" fillId="0" borderId="8" xfId="1" applyFont="1" applyFill="1" applyBorder="1" applyAlignment="1" applyProtection="1">
      <alignment horizontal="center"/>
      <protection hidden="1"/>
    </xf>
    <xf numFmtId="0" fontId="5" fillId="0" borderId="2" xfId="1" applyFont="1" applyFill="1" applyBorder="1" applyAlignment="1" applyProtection="1">
      <alignment horizontal="center"/>
      <protection hidden="1"/>
    </xf>
    <xf numFmtId="0" fontId="5" fillId="0" borderId="3" xfId="1" applyFont="1" applyFill="1" applyBorder="1" applyAlignment="1" applyProtection="1">
      <alignment horizontal="center"/>
      <protection hidden="1"/>
    </xf>
    <xf numFmtId="0" fontId="6" fillId="0" borderId="2" xfId="1" applyFont="1" applyFill="1" applyBorder="1" applyAlignment="1" applyProtection="1">
      <alignment horizontal="center"/>
      <protection hidden="1"/>
    </xf>
    <xf numFmtId="0" fontId="6" fillId="0" borderId="4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8" xfId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/>
      <protection hidden="1"/>
    </xf>
    <xf numFmtId="0" fontId="6" fillId="2" borderId="5" xfId="1" applyFont="1" applyFill="1" applyBorder="1" applyAlignment="1" applyProtection="1">
      <alignment horizontal="center"/>
      <protection hidden="1"/>
    </xf>
    <xf numFmtId="0" fontId="5" fillId="2" borderId="2" xfId="1" applyFont="1" applyFill="1" applyBorder="1" applyAlignment="1" applyProtection="1">
      <alignment horizontal="center"/>
      <protection hidden="1"/>
    </xf>
    <xf numFmtId="0" fontId="5" fillId="2" borderId="3" xfId="1" applyFont="1" applyFill="1" applyBorder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5" fillId="2" borderId="11" xfId="1" applyFont="1" applyFill="1" applyBorder="1" applyAlignment="1" applyProtection="1">
      <alignment horizontal="center"/>
      <protection hidden="1"/>
    </xf>
    <xf numFmtId="0" fontId="5" fillId="2" borderId="12" xfId="1" applyFont="1" applyFill="1" applyBorder="1" applyAlignment="1" applyProtection="1">
      <alignment horizontal="center"/>
      <protection hidden="1"/>
    </xf>
    <xf numFmtId="0" fontId="6" fillId="2" borderId="2" xfId="1" applyFont="1" applyFill="1" applyBorder="1" applyAlignment="1" applyProtection="1">
      <alignment horizontal="center"/>
      <protection hidden="1"/>
    </xf>
    <xf numFmtId="0" fontId="6" fillId="2" borderId="4" xfId="1" applyFont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center"/>
      <protection hidden="1"/>
    </xf>
    <xf numFmtId="0" fontId="6" fillId="2" borderId="8" xfId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0"/>
  <sheetViews>
    <sheetView tabSelected="1" zoomScaleNormal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F75" sqref="F75"/>
    </sheetView>
  </sheetViews>
  <sheetFormatPr defaultRowHeight="15" x14ac:dyDescent="0.25"/>
  <cols>
    <col min="1" max="1" width="17.140625" customWidth="1"/>
    <col min="2" max="2" width="8.5703125" customWidth="1"/>
    <col min="3" max="3" width="10.28515625" customWidth="1"/>
    <col min="4" max="4" width="8.28515625" customWidth="1"/>
    <col min="5" max="5" width="10.140625" customWidth="1"/>
    <col min="6" max="6" width="8.7109375" customWidth="1"/>
    <col min="7" max="7" width="8.85546875" customWidth="1"/>
    <col min="8" max="8" width="7" customWidth="1"/>
    <col min="9" max="9" width="9.140625" customWidth="1"/>
    <col min="11" max="11" width="10" customWidth="1"/>
    <col min="13" max="13" width="10.140625" customWidth="1"/>
    <col min="14" max="14" width="6.85546875" customWidth="1"/>
    <col min="16" max="16" width="8" customWidth="1"/>
    <col min="18" max="18" width="7.5703125" customWidth="1"/>
    <col min="19" max="19" width="8.42578125" customWidth="1"/>
    <col min="20" max="20" width="6.85546875" customWidth="1"/>
    <col min="22" max="22" width="8" customWidth="1"/>
    <col min="25" max="25" width="11.42578125" customWidth="1"/>
    <col min="26" max="26" width="7.42578125" customWidth="1"/>
    <col min="29" max="29" width="11.28515625" customWidth="1"/>
  </cols>
  <sheetData>
    <row r="1" spans="1:29" ht="23.25" x14ac:dyDescent="0.35">
      <c r="A1" s="69" t="s">
        <v>125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23.25" x14ac:dyDescent="0.35">
      <c r="A2" s="24" t="s">
        <v>0</v>
      </c>
      <c r="B2" s="24"/>
      <c r="C2" s="24"/>
      <c r="D2" s="25"/>
      <c r="E2" s="25"/>
      <c r="F2" s="25" t="s">
        <v>1</v>
      </c>
      <c r="G2" s="26"/>
      <c r="H2" s="26"/>
      <c r="I2" s="26"/>
      <c r="J2" s="1"/>
      <c r="K2" s="1"/>
      <c r="L2" s="26"/>
      <c r="M2" s="26"/>
      <c r="N2" s="26"/>
      <c r="O2" s="26"/>
      <c r="P2" s="26"/>
      <c r="Q2" s="26"/>
      <c r="R2" s="26"/>
      <c r="S2" s="26"/>
      <c r="T2" s="26"/>
      <c r="U2" s="26"/>
      <c r="V2" s="1"/>
      <c r="W2" s="1"/>
      <c r="X2" s="1"/>
      <c r="Y2" s="1"/>
      <c r="Z2" s="26"/>
      <c r="AA2" s="26"/>
      <c r="AB2" s="1"/>
      <c r="AC2" s="1"/>
    </row>
    <row r="3" spans="1:29" x14ac:dyDescent="0.25">
      <c r="A3" s="70" t="s">
        <v>0</v>
      </c>
      <c r="B3" s="27"/>
      <c r="C3" s="28" t="s">
        <v>2</v>
      </c>
      <c r="D3" s="28"/>
      <c r="E3" s="29"/>
      <c r="F3" s="72" t="s">
        <v>2</v>
      </c>
      <c r="G3" s="73"/>
      <c r="H3" s="74" t="s">
        <v>3</v>
      </c>
      <c r="I3" s="75"/>
      <c r="J3" s="74" t="s">
        <v>3</v>
      </c>
      <c r="K3" s="75"/>
      <c r="L3" s="70" t="s">
        <v>4</v>
      </c>
      <c r="M3" s="76"/>
      <c r="N3" s="78" t="s">
        <v>5</v>
      </c>
      <c r="O3" s="79"/>
      <c r="P3" s="79"/>
      <c r="Q3" s="79"/>
      <c r="R3" s="79"/>
      <c r="S3" s="79"/>
      <c r="T3" s="30"/>
      <c r="U3" s="30"/>
      <c r="V3" s="74" t="s">
        <v>6</v>
      </c>
      <c r="W3" s="75"/>
      <c r="X3" s="74" t="s">
        <v>7</v>
      </c>
      <c r="Y3" s="75"/>
      <c r="Z3" s="78" t="s">
        <v>8</v>
      </c>
      <c r="AA3" s="79"/>
      <c r="AB3" s="74" t="s">
        <v>9</v>
      </c>
      <c r="AC3" s="75"/>
    </row>
    <row r="4" spans="1:29" x14ac:dyDescent="0.25">
      <c r="A4" s="71"/>
      <c r="B4" s="31" t="s">
        <v>10</v>
      </c>
      <c r="C4" s="32"/>
      <c r="D4" s="80" t="s">
        <v>11</v>
      </c>
      <c r="E4" s="81"/>
      <c r="F4" s="82" t="s">
        <v>12</v>
      </c>
      <c r="G4" s="83"/>
      <c r="H4" s="67" t="s">
        <v>13</v>
      </c>
      <c r="I4" s="68"/>
      <c r="J4" s="67" t="s">
        <v>14</v>
      </c>
      <c r="K4" s="68"/>
      <c r="L4" s="71"/>
      <c r="M4" s="77"/>
      <c r="N4" s="84" t="s">
        <v>15</v>
      </c>
      <c r="O4" s="73"/>
      <c r="P4" s="84" t="s">
        <v>16</v>
      </c>
      <c r="Q4" s="73"/>
      <c r="R4" s="84" t="s">
        <v>17</v>
      </c>
      <c r="S4" s="73"/>
      <c r="T4" s="33" t="s">
        <v>18</v>
      </c>
      <c r="U4" s="34"/>
      <c r="V4" s="67"/>
      <c r="W4" s="68"/>
      <c r="X4" s="67"/>
      <c r="Y4" s="68"/>
      <c r="Z4" s="84" t="s">
        <v>8</v>
      </c>
      <c r="AA4" s="73"/>
      <c r="AB4" s="67"/>
      <c r="AC4" s="68"/>
    </row>
    <row r="5" spans="1:29" x14ac:dyDescent="0.25">
      <c r="A5" s="35"/>
      <c r="B5" s="36" t="s">
        <v>19</v>
      </c>
      <c r="C5" s="36" t="s">
        <v>20</v>
      </c>
      <c r="D5" s="36" t="s">
        <v>19</v>
      </c>
      <c r="E5" s="36" t="s">
        <v>20</v>
      </c>
      <c r="F5" s="37" t="s">
        <v>19</v>
      </c>
      <c r="G5" s="37" t="s">
        <v>20</v>
      </c>
      <c r="H5" s="37" t="s">
        <v>19</v>
      </c>
      <c r="I5" s="37" t="s">
        <v>20</v>
      </c>
      <c r="J5" s="2" t="s">
        <v>19</v>
      </c>
      <c r="K5" s="2" t="s">
        <v>20</v>
      </c>
      <c r="L5" s="37" t="s">
        <v>19</v>
      </c>
      <c r="M5" s="37" t="s">
        <v>20</v>
      </c>
      <c r="N5" s="37" t="s">
        <v>19</v>
      </c>
      <c r="O5" s="37" t="s">
        <v>20</v>
      </c>
      <c r="P5" s="37" t="s">
        <v>19</v>
      </c>
      <c r="Q5" s="37" t="s">
        <v>20</v>
      </c>
      <c r="R5" s="37" t="s">
        <v>19</v>
      </c>
      <c r="S5" s="37" t="s">
        <v>20</v>
      </c>
      <c r="T5" s="37" t="s">
        <v>19</v>
      </c>
      <c r="U5" s="37" t="s">
        <v>20</v>
      </c>
      <c r="V5" s="2" t="s">
        <v>19</v>
      </c>
      <c r="W5" s="2" t="s">
        <v>20</v>
      </c>
      <c r="X5" s="2" t="s">
        <v>19</v>
      </c>
      <c r="Y5" s="2" t="s">
        <v>20</v>
      </c>
      <c r="Z5" s="37" t="s">
        <v>19</v>
      </c>
      <c r="AA5" s="37" t="s">
        <v>20</v>
      </c>
      <c r="AB5" s="2" t="s">
        <v>19</v>
      </c>
      <c r="AC5" s="2" t="s">
        <v>20</v>
      </c>
    </row>
    <row r="6" spans="1:29" x14ac:dyDescent="0.25">
      <c r="A6" s="11" t="s">
        <v>111</v>
      </c>
      <c r="B6" s="12">
        <v>23565</v>
      </c>
      <c r="C6" s="12">
        <v>10073600</v>
      </c>
      <c r="D6" s="3">
        <v>63525</v>
      </c>
      <c r="E6" s="3">
        <v>16712300</v>
      </c>
      <c r="F6" s="3">
        <v>0</v>
      </c>
      <c r="G6" s="3">
        <v>0</v>
      </c>
      <c r="H6" s="3">
        <v>0</v>
      </c>
      <c r="I6" s="3">
        <v>0</v>
      </c>
      <c r="J6" s="3">
        <f>D6+F6+H6</f>
        <v>63525</v>
      </c>
      <c r="K6" s="3">
        <f>E6+G6+I6</f>
        <v>16712300</v>
      </c>
      <c r="L6" s="3">
        <v>4585</v>
      </c>
      <c r="M6" s="3">
        <v>1888400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3582</v>
      </c>
      <c r="W6" s="3">
        <v>1308100</v>
      </c>
      <c r="X6" s="3">
        <f t="shared" ref="X6:Y56" si="0">J6+L6+N6+P6+R6+T6+V6</f>
        <v>71692</v>
      </c>
      <c r="Y6" s="3">
        <f t="shared" si="0"/>
        <v>19908800</v>
      </c>
      <c r="Z6" s="3">
        <v>3212</v>
      </c>
      <c r="AA6" s="3">
        <v>195000</v>
      </c>
      <c r="AB6" s="3">
        <f t="shared" ref="AB6:AC21" si="1">X6+Z6</f>
        <v>74904</v>
      </c>
      <c r="AC6" s="3">
        <f t="shared" si="1"/>
        <v>20103800</v>
      </c>
    </row>
    <row r="7" spans="1:29" x14ac:dyDescent="0.25">
      <c r="A7" s="13" t="s">
        <v>112</v>
      </c>
      <c r="B7" s="12">
        <v>51792</v>
      </c>
      <c r="C7" s="12">
        <v>16029804</v>
      </c>
      <c r="D7" s="3">
        <v>65879</v>
      </c>
      <c r="E7" s="3">
        <v>17860000</v>
      </c>
      <c r="F7" s="3">
        <v>0</v>
      </c>
      <c r="G7" s="3">
        <v>0</v>
      </c>
      <c r="H7" s="3">
        <v>0</v>
      </c>
      <c r="I7" s="3">
        <v>0</v>
      </c>
      <c r="J7" s="3">
        <f t="shared" ref="J7:K39" si="2">D7+F7+H7</f>
        <v>65879</v>
      </c>
      <c r="K7" s="3">
        <f t="shared" si="2"/>
        <v>17860000</v>
      </c>
      <c r="L7" s="3">
        <v>1909</v>
      </c>
      <c r="M7" s="3">
        <v>2629993</v>
      </c>
      <c r="N7" s="3">
        <v>420</v>
      </c>
      <c r="O7" s="3">
        <v>187921</v>
      </c>
      <c r="P7" s="3">
        <v>952</v>
      </c>
      <c r="Q7" s="3">
        <v>577621</v>
      </c>
      <c r="R7" s="3">
        <v>0</v>
      </c>
      <c r="S7" s="3">
        <v>0</v>
      </c>
      <c r="T7" s="3">
        <v>0</v>
      </c>
      <c r="U7" s="3">
        <v>0</v>
      </c>
      <c r="V7" s="3">
        <v>5362</v>
      </c>
      <c r="W7" s="3">
        <v>1254465</v>
      </c>
      <c r="X7" s="3">
        <f t="shared" si="0"/>
        <v>74522</v>
      </c>
      <c r="Y7" s="3">
        <f t="shared" si="0"/>
        <v>22510000</v>
      </c>
      <c r="Z7" s="3">
        <v>3393</v>
      </c>
      <c r="AA7" s="3">
        <v>460000</v>
      </c>
      <c r="AB7" s="3">
        <f t="shared" si="1"/>
        <v>77915</v>
      </c>
      <c r="AC7" s="3">
        <f t="shared" si="1"/>
        <v>22970000</v>
      </c>
    </row>
    <row r="8" spans="1:29" x14ac:dyDescent="0.25">
      <c r="A8" s="13" t="s">
        <v>21</v>
      </c>
      <c r="B8" s="12">
        <v>18455</v>
      </c>
      <c r="C8" s="12">
        <v>6588277</v>
      </c>
      <c r="D8" s="3">
        <v>23565</v>
      </c>
      <c r="E8" s="3">
        <v>8664198</v>
      </c>
      <c r="F8" s="3">
        <v>916</v>
      </c>
      <c r="G8" s="3">
        <v>513125</v>
      </c>
      <c r="H8" s="3">
        <v>839</v>
      </c>
      <c r="I8" s="3">
        <v>302065</v>
      </c>
      <c r="J8" s="3">
        <f t="shared" si="2"/>
        <v>25320</v>
      </c>
      <c r="K8" s="3">
        <f t="shared" si="2"/>
        <v>9479388</v>
      </c>
      <c r="L8" s="3">
        <v>1625</v>
      </c>
      <c r="M8" s="3">
        <v>741679</v>
      </c>
      <c r="N8" s="3">
        <v>438</v>
      </c>
      <c r="O8" s="3">
        <v>126000</v>
      </c>
      <c r="P8" s="3">
        <v>1234</v>
      </c>
      <c r="Q8" s="3">
        <v>268560</v>
      </c>
      <c r="R8" s="3">
        <v>0</v>
      </c>
      <c r="S8" s="3">
        <v>0</v>
      </c>
      <c r="T8" s="3">
        <v>741</v>
      </c>
      <c r="U8" s="3">
        <v>198036</v>
      </c>
      <c r="V8" s="3">
        <v>854</v>
      </c>
      <c r="W8" s="3">
        <v>129250</v>
      </c>
      <c r="X8" s="3">
        <f t="shared" si="0"/>
        <v>30212</v>
      </c>
      <c r="Y8" s="3">
        <f t="shared" si="0"/>
        <v>10942913</v>
      </c>
      <c r="Z8" s="3">
        <v>132</v>
      </c>
      <c r="AA8" s="3">
        <v>159050</v>
      </c>
      <c r="AB8" s="3">
        <f t="shared" si="1"/>
        <v>30344</v>
      </c>
      <c r="AC8" s="3">
        <f t="shared" si="1"/>
        <v>11101963</v>
      </c>
    </row>
    <row r="9" spans="1:29" x14ac:dyDescent="0.25">
      <c r="A9" s="13" t="s">
        <v>22</v>
      </c>
      <c r="B9" s="12">
        <v>21848</v>
      </c>
      <c r="C9" s="12">
        <v>6882200</v>
      </c>
      <c r="D9" s="3">
        <v>25658</v>
      </c>
      <c r="E9" s="3">
        <v>8768670</v>
      </c>
      <c r="F9" s="3">
        <v>885</v>
      </c>
      <c r="G9" s="3">
        <v>519060</v>
      </c>
      <c r="H9" s="3">
        <v>551</v>
      </c>
      <c r="I9" s="3">
        <v>286650</v>
      </c>
      <c r="J9" s="3">
        <f t="shared" si="2"/>
        <v>27094</v>
      </c>
      <c r="K9" s="3">
        <f t="shared" si="2"/>
        <v>9574380</v>
      </c>
      <c r="L9" s="3">
        <v>3024</v>
      </c>
      <c r="M9" s="3">
        <v>949320</v>
      </c>
      <c r="N9" s="3">
        <v>360</v>
      </c>
      <c r="O9" s="3">
        <v>90000</v>
      </c>
      <c r="P9" s="3">
        <v>1132</v>
      </c>
      <c r="Q9" s="3">
        <v>303750</v>
      </c>
      <c r="R9" s="3">
        <v>0</v>
      </c>
      <c r="S9" s="3">
        <v>0</v>
      </c>
      <c r="T9" s="3">
        <v>56</v>
      </c>
      <c r="U9" s="3">
        <v>15195</v>
      </c>
      <c r="V9" s="3">
        <v>456</v>
      </c>
      <c r="W9" s="3">
        <v>64250</v>
      </c>
      <c r="X9" s="3">
        <f t="shared" si="0"/>
        <v>32122</v>
      </c>
      <c r="Y9" s="3">
        <f t="shared" si="0"/>
        <v>10996895</v>
      </c>
      <c r="Z9" s="3">
        <v>568</v>
      </c>
      <c r="AA9" s="3">
        <v>191230</v>
      </c>
      <c r="AB9" s="3">
        <f t="shared" si="1"/>
        <v>32690</v>
      </c>
      <c r="AC9" s="3">
        <f t="shared" si="1"/>
        <v>11188125</v>
      </c>
    </row>
    <row r="10" spans="1:29" x14ac:dyDescent="0.25">
      <c r="A10" s="13" t="s">
        <v>23</v>
      </c>
      <c r="B10" s="12">
        <v>17310</v>
      </c>
      <c r="C10" s="12">
        <v>6058150</v>
      </c>
      <c r="D10" s="3">
        <v>21023</v>
      </c>
      <c r="E10" s="3">
        <v>8435657</v>
      </c>
      <c r="F10" s="3">
        <v>1076</v>
      </c>
      <c r="G10" s="3">
        <v>559650</v>
      </c>
      <c r="H10" s="3">
        <v>537</v>
      </c>
      <c r="I10" s="3">
        <v>288206</v>
      </c>
      <c r="J10" s="3">
        <f t="shared" si="2"/>
        <v>22636</v>
      </c>
      <c r="K10" s="3">
        <f t="shared" si="2"/>
        <v>9283513</v>
      </c>
      <c r="L10" s="3">
        <v>3812</v>
      </c>
      <c r="M10" s="3">
        <v>1236000</v>
      </c>
      <c r="N10" s="3">
        <v>352</v>
      </c>
      <c r="O10" s="3">
        <v>67500</v>
      </c>
      <c r="P10" s="3">
        <v>2465</v>
      </c>
      <c r="Q10" s="3">
        <v>460600</v>
      </c>
      <c r="R10" s="3">
        <v>2</v>
      </c>
      <c r="S10" s="3">
        <v>1800</v>
      </c>
      <c r="T10" s="3">
        <v>110</v>
      </c>
      <c r="U10" s="3">
        <v>57780</v>
      </c>
      <c r="V10" s="3">
        <v>749</v>
      </c>
      <c r="W10" s="3">
        <v>143349</v>
      </c>
      <c r="X10" s="3">
        <f t="shared" si="0"/>
        <v>30126</v>
      </c>
      <c r="Y10" s="3">
        <f t="shared" si="0"/>
        <v>11250542</v>
      </c>
      <c r="Z10" s="3">
        <v>0</v>
      </c>
      <c r="AA10" s="3">
        <v>0</v>
      </c>
      <c r="AB10" s="3">
        <f t="shared" si="1"/>
        <v>30126</v>
      </c>
      <c r="AC10" s="3">
        <f t="shared" si="1"/>
        <v>11250542</v>
      </c>
    </row>
    <row r="11" spans="1:29" x14ac:dyDescent="0.25">
      <c r="A11" s="13" t="s">
        <v>24</v>
      </c>
      <c r="B11" s="12">
        <v>30112</v>
      </c>
      <c r="C11" s="12">
        <v>8726250</v>
      </c>
      <c r="D11" s="3">
        <v>32565</v>
      </c>
      <c r="E11" s="3">
        <v>10887658</v>
      </c>
      <c r="F11" s="3">
        <v>1532</v>
      </c>
      <c r="G11" s="3">
        <v>1038941</v>
      </c>
      <c r="H11" s="3">
        <v>515</v>
      </c>
      <c r="I11" s="3">
        <v>263700</v>
      </c>
      <c r="J11" s="3">
        <f t="shared" si="2"/>
        <v>34612</v>
      </c>
      <c r="K11" s="3">
        <f t="shared" si="2"/>
        <v>12190299</v>
      </c>
      <c r="L11" s="3">
        <v>5565</v>
      </c>
      <c r="M11" s="3">
        <v>2126781</v>
      </c>
      <c r="N11" s="3">
        <v>280</v>
      </c>
      <c r="O11" s="3">
        <v>60750</v>
      </c>
      <c r="P11" s="3">
        <v>2141</v>
      </c>
      <c r="Q11" s="3">
        <v>340200</v>
      </c>
      <c r="R11" s="3">
        <v>18</v>
      </c>
      <c r="S11" s="3">
        <v>30000</v>
      </c>
      <c r="T11" s="3">
        <v>20</v>
      </c>
      <c r="U11" s="3">
        <v>10041</v>
      </c>
      <c r="V11" s="3">
        <v>614</v>
      </c>
      <c r="W11" s="3">
        <v>126350</v>
      </c>
      <c r="X11" s="3">
        <f t="shared" si="0"/>
        <v>43250</v>
      </c>
      <c r="Y11" s="3">
        <f t="shared" si="0"/>
        <v>14884421</v>
      </c>
      <c r="Z11" s="3">
        <v>754</v>
      </c>
      <c r="AA11" s="3">
        <v>152091</v>
      </c>
      <c r="AB11" s="3">
        <f t="shared" si="1"/>
        <v>44004</v>
      </c>
      <c r="AC11" s="3">
        <f t="shared" si="1"/>
        <v>15036512</v>
      </c>
    </row>
    <row r="12" spans="1:29" x14ac:dyDescent="0.25">
      <c r="A12" s="13" t="s">
        <v>25</v>
      </c>
      <c r="B12" s="12">
        <v>49652</v>
      </c>
      <c r="C12" s="12">
        <v>15952500</v>
      </c>
      <c r="D12" s="3">
        <v>55692</v>
      </c>
      <c r="E12" s="3">
        <v>21122744</v>
      </c>
      <c r="F12" s="3">
        <v>5160</v>
      </c>
      <c r="G12" s="3">
        <v>3364756</v>
      </c>
      <c r="H12" s="3">
        <v>0</v>
      </c>
      <c r="I12" s="3">
        <v>0</v>
      </c>
      <c r="J12" s="3">
        <f t="shared" si="2"/>
        <v>60852</v>
      </c>
      <c r="K12" s="3">
        <f t="shared" si="2"/>
        <v>24487500</v>
      </c>
      <c r="L12" s="3">
        <v>2865</v>
      </c>
      <c r="M12" s="3">
        <v>2492500</v>
      </c>
      <c r="N12" s="3">
        <v>3754</v>
      </c>
      <c r="O12" s="3">
        <v>1324152</v>
      </c>
      <c r="P12" s="3">
        <v>4100</v>
      </c>
      <c r="Q12" s="3">
        <v>3162594</v>
      </c>
      <c r="R12" s="3">
        <v>0</v>
      </c>
      <c r="S12" s="3">
        <v>0</v>
      </c>
      <c r="T12" s="3">
        <v>0</v>
      </c>
      <c r="U12" s="3">
        <v>0</v>
      </c>
      <c r="V12" s="3">
        <v>35624</v>
      </c>
      <c r="W12" s="3">
        <v>4633254</v>
      </c>
      <c r="X12" s="3">
        <f t="shared" si="0"/>
        <v>107195</v>
      </c>
      <c r="Y12" s="3">
        <f t="shared" si="0"/>
        <v>36100000</v>
      </c>
      <c r="Z12" s="3">
        <v>1165</v>
      </c>
      <c r="AA12" s="3">
        <v>1350000</v>
      </c>
      <c r="AB12" s="3">
        <f t="shared" si="1"/>
        <v>108360</v>
      </c>
      <c r="AC12" s="3">
        <f t="shared" si="1"/>
        <v>37450000</v>
      </c>
    </row>
    <row r="13" spans="1:29" x14ac:dyDescent="0.25">
      <c r="A13" s="13" t="s">
        <v>26</v>
      </c>
      <c r="B13" s="12">
        <v>24785</v>
      </c>
      <c r="C13" s="12">
        <v>7807540</v>
      </c>
      <c r="D13" s="3">
        <v>28996</v>
      </c>
      <c r="E13" s="3">
        <v>10538109</v>
      </c>
      <c r="F13" s="3">
        <v>1248</v>
      </c>
      <c r="G13" s="3">
        <v>649060</v>
      </c>
      <c r="H13" s="3">
        <v>769</v>
      </c>
      <c r="I13" s="3">
        <v>470664</v>
      </c>
      <c r="J13" s="3">
        <f t="shared" si="2"/>
        <v>31013</v>
      </c>
      <c r="K13" s="3">
        <f t="shared" si="2"/>
        <v>11657833</v>
      </c>
      <c r="L13" s="3">
        <v>5788</v>
      </c>
      <c r="M13" s="3">
        <v>1677564</v>
      </c>
      <c r="N13" s="3">
        <v>2525</v>
      </c>
      <c r="O13" s="3">
        <v>748800</v>
      </c>
      <c r="P13" s="3">
        <v>2720</v>
      </c>
      <c r="Q13" s="3">
        <v>1147680</v>
      </c>
      <c r="R13" s="3">
        <v>0</v>
      </c>
      <c r="S13" s="3">
        <v>0</v>
      </c>
      <c r="T13" s="3">
        <v>356</v>
      </c>
      <c r="U13" s="3">
        <v>74783</v>
      </c>
      <c r="V13" s="3">
        <v>1211</v>
      </c>
      <c r="W13" s="3">
        <v>196000</v>
      </c>
      <c r="X13" s="3">
        <f t="shared" si="0"/>
        <v>43613</v>
      </c>
      <c r="Y13" s="3">
        <f t="shared" si="0"/>
        <v>15502660</v>
      </c>
      <c r="Z13" s="3">
        <v>596</v>
      </c>
      <c r="AA13" s="3">
        <v>1015502</v>
      </c>
      <c r="AB13" s="3">
        <f t="shared" si="1"/>
        <v>44209</v>
      </c>
      <c r="AC13" s="3">
        <f t="shared" si="1"/>
        <v>16518162</v>
      </c>
    </row>
    <row r="14" spans="1:29" x14ac:dyDescent="0.25">
      <c r="A14" s="13" t="s">
        <v>27</v>
      </c>
      <c r="B14" s="12">
        <v>55440</v>
      </c>
      <c r="C14" s="12">
        <v>19958640</v>
      </c>
      <c r="D14" s="3">
        <v>61232</v>
      </c>
      <c r="E14" s="3">
        <v>24130859</v>
      </c>
      <c r="F14" s="3">
        <v>650</v>
      </c>
      <c r="G14" s="3">
        <v>340056</v>
      </c>
      <c r="H14" s="3">
        <v>558</v>
      </c>
      <c r="I14" s="3">
        <v>327000</v>
      </c>
      <c r="J14" s="3">
        <f t="shared" si="2"/>
        <v>62440</v>
      </c>
      <c r="K14" s="3">
        <f t="shared" si="2"/>
        <v>24797915</v>
      </c>
      <c r="L14" s="3">
        <v>11325</v>
      </c>
      <c r="M14" s="3">
        <v>3510000</v>
      </c>
      <c r="N14" s="3">
        <v>626</v>
      </c>
      <c r="O14" s="3">
        <v>180000</v>
      </c>
      <c r="P14" s="3">
        <v>1325</v>
      </c>
      <c r="Q14" s="3">
        <v>522000</v>
      </c>
      <c r="R14" s="3">
        <v>18</v>
      </c>
      <c r="S14" s="3">
        <v>456000</v>
      </c>
      <c r="T14" s="3">
        <v>165</v>
      </c>
      <c r="U14" s="3">
        <v>78360</v>
      </c>
      <c r="V14" s="3">
        <v>1890</v>
      </c>
      <c r="W14" s="3">
        <v>265150</v>
      </c>
      <c r="X14" s="3">
        <f t="shared" si="0"/>
        <v>77789</v>
      </c>
      <c r="Y14" s="3">
        <f t="shared" si="0"/>
        <v>29809425</v>
      </c>
      <c r="Z14" s="3">
        <v>1142</v>
      </c>
      <c r="AA14" s="3">
        <v>1540640</v>
      </c>
      <c r="AB14" s="3">
        <f t="shared" si="1"/>
        <v>78931</v>
      </c>
      <c r="AC14" s="3">
        <f t="shared" si="1"/>
        <v>31350065</v>
      </c>
    </row>
    <row r="15" spans="1:29" x14ac:dyDescent="0.25">
      <c r="A15" s="13" t="s">
        <v>28</v>
      </c>
      <c r="B15" s="12">
        <v>44658</v>
      </c>
      <c r="C15" s="12">
        <v>16158000</v>
      </c>
      <c r="D15" s="3">
        <v>51025</v>
      </c>
      <c r="E15" s="3">
        <v>21035385</v>
      </c>
      <c r="F15" s="3">
        <v>120</v>
      </c>
      <c r="G15" s="3">
        <v>31015</v>
      </c>
      <c r="H15" s="3">
        <v>0</v>
      </c>
      <c r="I15" s="3">
        <v>0</v>
      </c>
      <c r="J15" s="3">
        <f t="shared" si="2"/>
        <v>51145</v>
      </c>
      <c r="K15" s="3">
        <f t="shared" si="2"/>
        <v>21066400</v>
      </c>
      <c r="L15" s="3">
        <v>646</v>
      </c>
      <c r="M15" s="3">
        <v>885000</v>
      </c>
      <c r="N15" s="3">
        <v>110</v>
      </c>
      <c r="O15" s="3">
        <v>36371</v>
      </c>
      <c r="P15" s="3">
        <v>1200</v>
      </c>
      <c r="Q15" s="3">
        <v>214246</v>
      </c>
      <c r="R15" s="3">
        <v>0</v>
      </c>
      <c r="S15" s="3">
        <v>0</v>
      </c>
      <c r="T15" s="3">
        <v>0</v>
      </c>
      <c r="U15" s="3">
        <v>0</v>
      </c>
      <c r="V15" s="3">
        <v>4842</v>
      </c>
      <c r="W15" s="3">
        <v>928783</v>
      </c>
      <c r="X15" s="3">
        <f t="shared" si="0"/>
        <v>57943</v>
      </c>
      <c r="Y15" s="3">
        <f t="shared" si="0"/>
        <v>23130800</v>
      </c>
      <c r="Z15" s="3">
        <v>365</v>
      </c>
      <c r="AA15" s="3">
        <v>204995</v>
      </c>
      <c r="AB15" s="3">
        <f t="shared" si="1"/>
        <v>58308</v>
      </c>
      <c r="AC15" s="3">
        <f t="shared" si="1"/>
        <v>23335795</v>
      </c>
    </row>
    <row r="16" spans="1:29" x14ac:dyDescent="0.25">
      <c r="A16" s="13" t="s">
        <v>29</v>
      </c>
      <c r="B16" s="12">
        <v>25861</v>
      </c>
      <c r="C16" s="12">
        <v>8146450</v>
      </c>
      <c r="D16" s="3">
        <v>31252</v>
      </c>
      <c r="E16" s="3">
        <v>9938062</v>
      </c>
      <c r="F16" s="3">
        <v>436</v>
      </c>
      <c r="G16" s="3">
        <v>240159</v>
      </c>
      <c r="H16" s="3">
        <v>299</v>
      </c>
      <c r="I16" s="3">
        <v>187163</v>
      </c>
      <c r="J16" s="3">
        <f t="shared" si="2"/>
        <v>31987</v>
      </c>
      <c r="K16" s="3">
        <f t="shared" si="2"/>
        <v>10365384</v>
      </c>
      <c r="L16" s="3">
        <v>1548</v>
      </c>
      <c r="M16" s="3">
        <v>324900</v>
      </c>
      <c r="N16" s="3">
        <v>245</v>
      </c>
      <c r="O16" s="3">
        <v>43500</v>
      </c>
      <c r="P16" s="3">
        <v>1517</v>
      </c>
      <c r="Q16" s="3">
        <v>367200</v>
      </c>
      <c r="R16" s="3">
        <v>0</v>
      </c>
      <c r="S16" s="3">
        <v>0</v>
      </c>
      <c r="T16" s="3">
        <v>0</v>
      </c>
      <c r="U16" s="3">
        <v>0</v>
      </c>
      <c r="V16" s="3">
        <v>3526</v>
      </c>
      <c r="W16" s="3">
        <v>193059</v>
      </c>
      <c r="X16" s="3">
        <f t="shared" si="0"/>
        <v>38823</v>
      </c>
      <c r="Y16" s="3">
        <f t="shared" si="0"/>
        <v>11294043</v>
      </c>
      <c r="Z16" s="3">
        <v>112</v>
      </c>
      <c r="AA16" s="3">
        <v>160956</v>
      </c>
      <c r="AB16" s="3">
        <f t="shared" si="1"/>
        <v>38935</v>
      </c>
      <c r="AC16" s="3">
        <f t="shared" si="1"/>
        <v>11454999</v>
      </c>
    </row>
    <row r="17" spans="1:29" x14ac:dyDescent="0.25">
      <c r="A17" s="13" t="s">
        <v>30</v>
      </c>
      <c r="B17" s="12">
        <v>46585</v>
      </c>
      <c r="C17" s="12">
        <v>15258700</v>
      </c>
      <c r="D17" s="3">
        <v>51325</v>
      </c>
      <c r="E17" s="3">
        <v>21669026</v>
      </c>
      <c r="F17" s="3">
        <v>962</v>
      </c>
      <c r="G17" s="3">
        <v>625674</v>
      </c>
      <c r="H17" s="3">
        <v>0</v>
      </c>
      <c r="I17" s="3">
        <v>0</v>
      </c>
      <c r="J17" s="3">
        <f t="shared" si="2"/>
        <v>52287</v>
      </c>
      <c r="K17" s="3">
        <f t="shared" si="2"/>
        <v>22294700</v>
      </c>
      <c r="L17" s="3">
        <v>1244</v>
      </c>
      <c r="M17" s="3">
        <v>1098000</v>
      </c>
      <c r="N17" s="3">
        <v>568</v>
      </c>
      <c r="O17" s="3">
        <v>297342</v>
      </c>
      <c r="P17" s="3">
        <v>2776</v>
      </c>
      <c r="Q17" s="3">
        <v>2184694</v>
      </c>
      <c r="R17" s="3">
        <v>0</v>
      </c>
      <c r="S17" s="3">
        <v>0</v>
      </c>
      <c r="T17" s="3">
        <v>0</v>
      </c>
      <c r="U17" s="3">
        <v>0</v>
      </c>
      <c r="V17" s="3">
        <v>12906</v>
      </c>
      <c r="W17" s="3">
        <v>3013964</v>
      </c>
      <c r="X17" s="3">
        <f t="shared" si="0"/>
        <v>69781</v>
      </c>
      <c r="Y17" s="3">
        <f t="shared" si="0"/>
        <v>28888700</v>
      </c>
      <c r="Z17" s="3">
        <v>420</v>
      </c>
      <c r="AA17" s="3">
        <v>605000</v>
      </c>
      <c r="AB17" s="3">
        <f t="shared" si="1"/>
        <v>70201</v>
      </c>
      <c r="AC17" s="3">
        <f t="shared" si="1"/>
        <v>29493700</v>
      </c>
    </row>
    <row r="18" spans="1:29" x14ac:dyDescent="0.25">
      <c r="A18" s="14" t="s">
        <v>31</v>
      </c>
      <c r="B18" s="12">
        <v>31265</v>
      </c>
      <c r="C18" s="12">
        <v>8961320</v>
      </c>
      <c r="D18" s="3">
        <v>35965</v>
      </c>
      <c r="E18" s="3">
        <v>13733148</v>
      </c>
      <c r="F18" s="3">
        <v>4870</v>
      </c>
      <c r="G18" s="3">
        <v>1578004</v>
      </c>
      <c r="H18" s="3">
        <v>450</v>
      </c>
      <c r="I18" s="3">
        <v>275680</v>
      </c>
      <c r="J18" s="3">
        <f t="shared" si="2"/>
        <v>41285</v>
      </c>
      <c r="K18" s="3">
        <f t="shared" si="2"/>
        <v>15586832</v>
      </c>
      <c r="L18" s="3">
        <v>3255</v>
      </c>
      <c r="M18" s="3">
        <v>2964320</v>
      </c>
      <c r="N18" s="3">
        <v>612</v>
      </c>
      <c r="O18" s="3">
        <v>388800</v>
      </c>
      <c r="P18" s="3">
        <v>1521</v>
      </c>
      <c r="Q18" s="3">
        <v>342960</v>
      </c>
      <c r="R18" s="3">
        <v>4</v>
      </c>
      <c r="S18" s="3">
        <v>10000</v>
      </c>
      <c r="T18" s="3">
        <v>34</v>
      </c>
      <c r="U18" s="3">
        <v>29304</v>
      </c>
      <c r="V18" s="3">
        <v>1425</v>
      </c>
      <c r="W18" s="3">
        <v>662188</v>
      </c>
      <c r="X18" s="3">
        <f t="shared" si="0"/>
        <v>48136</v>
      </c>
      <c r="Y18" s="3">
        <f t="shared" si="0"/>
        <v>19984404</v>
      </c>
      <c r="Z18" s="3">
        <v>210</v>
      </c>
      <c r="AA18" s="3">
        <v>617920</v>
      </c>
      <c r="AB18" s="3">
        <f t="shared" si="1"/>
        <v>48346</v>
      </c>
      <c r="AC18" s="3">
        <f t="shared" si="1"/>
        <v>20602324</v>
      </c>
    </row>
    <row r="19" spans="1:29" x14ac:dyDescent="0.25">
      <c r="A19" s="14" t="s">
        <v>32</v>
      </c>
      <c r="B19" s="12">
        <v>28256</v>
      </c>
      <c r="C19" s="12">
        <v>8045440</v>
      </c>
      <c r="D19" s="3">
        <v>31565</v>
      </c>
      <c r="E19" s="3">
        <v>9440959</v>
      </c>
      <c r="F19" s="3">
        <v>1011</v>
      </c>
      <c r="G19" s="3">
        <v>526224</v>
      </c>
      <c r="H19" s="3">
        <v>1252</v>
      </c>
      <c r="I19" s="3">
        <v>746196</v>
      </c>
      <c r="J19" s="3">
        <f t="shared" si="2"/>
        <v>33828</v>
      </c>
      <c r="K19" s="3">
        <f t="shared" si="2"/>
        <v>10713379</v>
      </c>
      <c r="L19" s="3">
        <v>2415</v>
      </c>
      <c r="M19" s="3">
        <v>896548</v>
      </c>
      <c r="N19" s="3">
        <v>312</v>
      </c>
      <c r="O19" s="3">
        <v>78000</v>
      </c>
      <c r="P19" s="3">
        <v>850</v>
      </c>
      <c r="Q19" s="3">
        <v>278188</v>
      </c>
      <c r="R19" s="3">
        <v>0</v>
      </c>
      <c r="S19" s="3">
        <v>0</v>
      </c>
      <c r="T19" s="3">
        <v>96</v>
      </c>
      <c r="U19" s="3">
        <v>20468</v>
      </c>
      <c r="V19" s="3">
        <v>455</v>
      </c>
      <c r="W19" s="3">
        <v>72145</v>
      </c>
      <c r="X19" s="3">
        <f t="shared" si="0"/>
        <v>37956</v>
      </c>
      <c r="Y19" s="3">
        <f t="shared" si="0"/>
        <v>12058728</v>
      </c>
      <c r="Z19" s="3">
        <v>318</v>
      </c>
      <c r="AA19" s="3">
        <v>286000</v>
      </c>
      <c r="AB19" s="3">
        <f t="shared" si="1"/>
        <v>38274</v>
      </c>
      <c r="AC19" s="3">
        <f t="shared" si="1"/>
        <v>12344728</v>
      </c>
    </row>
    <row r="20" spans="1:29" x14ac:dyDescent="0.25">
      <c r="A20" s="14" t="s">
        <v>33</v>
      </c>
      <c r="B20" s="12">
        <v>65562</v>
      </c>
      <c r="C20" s="12">
        <v>25063350</v>
      </c>
      <c r="D20" s="3">
        <v>76583</v>
      </c>
      <c r="E20" s="3">
        <v>31730188</v>
      </c>
      <c r="F20" s="3">
        <v>3449</v>
      </c>
      <c r="G20" s="3">
        <v>2248843</v>
      </c>
      <c r="H20" s="3">
        <v>2682</v>
      </c>
      <c r="I20" s="3">
        <v>1565406</v>
      </c>
      <c r="J20" s="3">
        <f t="shared" si="2"/>
        <v>82714</v>
      </c>
      <c r="K20" s="3">
        <f t="shared" si="2"/>
        <v>35544437</v>
      </c>
      <c r="L20" s="3">
        <v>21622</v>
      </c>
      <c r="M20" s="3">
        <v>6522075</v>
      </c>
      <c r="N20" s="3">
        <v>650</v>
      </c>
      <c r="O20" s="3">
        <v>187000</v>
      </c>
      <c r="P20" s="3">
        <v>11325</v>
      </c>
      <c r="Q20" s="3">
        <v>4260825</v>
      </c>
      <c r="R20" s="3">
        <v>145</v>
      </c>
      <c r="S20" s="3">
        <v>243000</v>
      </c>
      <c r="T20" s="3">
        <v>396</v>
      </c>
      <c r="U20" s="3">
        <v>125550</v>
      </c>
      <c r="V20" s="3">
        <v>3952</v>
      </c>
      <c r="W20" s="3">
        <v>784125</v>
      </c>
      <c r="X20" s="3">
        <f t="shared" si="0"/>
        <v>120804</v>
      </c>
      <c r="Y20" s="3">
        <f t="shared" si="0"/>
        <v>47667012</v>
      </c>
      <c r="Z20" s="3">
        <v>652</v>
      </c>
      <c r="AA20" s="3">
        <v>1714954</v>
      </c>
      <c r="AB20" s="3">
        <f t="shared" si="1"/>
        <v>121456</v>
      </c>
      <c r="AC20" s="3">
        <f t="shared" si="1"/>
        <v>49381966</v>
      </c>
    </row>
    <row r="21" spans="1:29" x14ac:dyDescent="0.25">
      <c r="A21" s="14" t="s">
        <v>34</v>
      </c>
      <c r="B21" s="12">
        <v>29315</v>
      </c>
      <c r="C21" s="12">
        <v>4157000</v>
      </c>
      <c r="D21" s="3">
        <v>30298</v>
      </c>
      <c r="E21" s="3">
        <v>4995800</v>
      </c>
      <c r="F21" s="3">
        <v>211</v>
      </c>
      <c r="G21" s="3">
        <v>122900</v>
      </c>
      <c r="H21" s="3">
        <v>0</v>
      </c>
      <c r="I21" s="3">
        <v>0</v>
      </c>
      <c r="J21" s="3">
        <f t="shared" si="2"/>
        <v>30509</v>
      </c>
      <c r="K21" s="3">
        <f t="shared" si="2"/>
        <v>5118700</v>
      </c>
      <c r="L21" s="3">
        <v>1204</v>
      </c>
      <c r="M21" s="3">
        <v>504000</v>
      </c>
      <c r="N21" s="3">
        <v>309</v>
      </c>
      <c r="O21" s="3">
        <v>119100</v>
      </c>
      <c r="P21" s="3">
        <v>2845</v>
      </c>
      <c r="Q21" s="3">
        <v>447000</v>
      </c>
      <c r="R21" s="3">
        <v>0</v>
      </c>
      <c r="S21" s="3">
        <v>0</v>
      </c>
      <c r="T21" s="3">
        <v>0</v>
      </c>
      <c r="U21" s="3">
        <v>0</v>
      </c>
      <c r="V21" s="3">
        <v>1541</v>
      </c>
      <c r="W21" s="3">
        <v>263800</v>
      </c>
      <c r="X21" s="3">
        <f t="shared" si="0"/>
        <v>36408</v>
      </c>
      <c r="Y21" s="3">
        <f t="shared" si="0"/>
        <v>6452600</v>
      </c>
      <c r="Z21" s="3">
        <v>0</v>
      </c>
      <c r="AA21" s="3">
        <v>0</v>
      </c>
      <c r="AB21" s="3">
        <f t="shared" si="1"/>
        <v>36408</v>
      </c>
      <c r="AC21" s="3">
        <f t="shared" si="1"/>
        <v>6452600</v>
      </c>
    </row>
    <row r="22" spans="1:29" x14ac:dyDescent="0.25">
      <c r="A22" s="14" t="s">
        <v>113</v>
      </c>
      <c r="B22" s="12">
        <v>35882</v>
      </c>
      <c r="C22" s="12">
        <v>10040062</v>
      </c>
      <c r="D22" s="3">
        <v>36889</v>
      </c>
      <c r="E22" s="3">
        <v>14101295</v>
      </c>
      <c r="F22" s="3">
        <v>1242</v>
      </c>
      <c r="G22" s="3">
        <v>573013</v>
      </c>
      <c r="H22" s="3">
        <v>0</v>
      </c>
      <c r="I22" s="3">
        <v>0</v>
      </c>
      <c r="J22" s="3">
        <f t="shared" si="2"/>
        <v>38131</v>
      </c>
      <c r="K22" s="3">
        <f t="shared" si="2"/>
        <v>14674308</v>
      </c>
      <c r="L22" s="3">
        <v>10112</v>
      </c>
      <c r="M22" s="3">
        <v>9409912</v>
      </c>
      <c r="N22" s="3">
        <v>300</v>
      </c>
      <c r="O22" s="3">
        <v>91555</v>
      </c>
      <c r="P22" s="3">
        <v>1500</v>
      </c>
      <c r="Q22" s="3">
        <v>350000</v>
      </c>
      <c r="R22" s="3">
        <v>0</v>
      </c>
      <c r="S22" s="3">
        <v>0</v>
      </c>
      <c r="T22" s="3">
        <v>0</v>
      </c>
      <c r="U22" s="3">
        <v>0</v>
      </c>
      <c r="V22" s="3">
        <v>2525</v>
      </c>
      <c r="W22" s="3">
        <v>316125</v>
      </c>
      <c r="X22" s="3">
        <f t="shared" si="0"/>
        <v>52568</v>
      </c>
      <c r="Y22" s="3">
        <f t="shared" si="0"/>
        <v>24841900</v>
      </c>
      <c r="Z22" s="3">
        <v>852</v>
      </c>
      <c r="AA22" s="3">
        <v>352389</v>
      </c>
      <c r="AB22" s="3">
        <f t="shared" ref="AB22:AC56" si="3">X22+Z22</f>
        <v>53420</v>
      </c>
      <c r="AC22" s="3">
        <f t="shared" si="3"/>
        <v>25194289</v>
      </c>
    </row>
    <row r="23" spans="1:29" x14ac:dyDescent="0.25">
      <c r="A23" s="14" t="s">
        <v>35</v>
      </c>
      <c r="B23" s="12">
        <v>35681</v>
      </c>
      <c r="C23" s="12">
        <v>9313070</v>
      </c>
      <c r="D23" s="3">
        <v>41652</v>
      </c>
      <c r="E23" s="3">
        <v>11054439</v>
      </c>
      <c r="F23" s="3">
        <v>1182</v>
      </c>
      <c r="G23" s="3">
        <v>723470</v>
      </c>
      <c r="H23" s="3">
        <v>2040</v>
      </c>
      <c r="I23" s="3">
        <v>1342951</v>
      </c>
      <c r="J23" s="3">
        <f t="shared" si="2"/>
        <v>44874</v>
      </c>
      <c r="K23" s="3">
        <f t="shared" si="2"/>
        <v>13120860</v>
      </c>
      <c r="L23" s="3">
        <v>4865</v>
      </c>
      <c r="M23" s="3">
        <v>1588740</v>
      </c>
      <c r="N23" s="3">
        <v>274</v>
      </c>
      <c r="O23" s="3">
        <v>59500</v>
      </c>
      <c r="P23" s="3">
        <v>1200</v>
      </c>
      <c r="Q23" s="3">
        <v>247632</v>
      </c>
      <c r="R23" s="3">
        <v>0</v>
      </c>
      <c r="S23" s="3">
        <v>0</v>
      </c>
      <c r="T23" s="3">
        <v>116</v>
      </c>
      <c r="U23" s="3">
        <v>20885</v>
      </c>
      <c r="V23" s="3">
        <v>1506</v>
      </c>
      <c r="W23" s="3">
        <v>291305</v>
      </c>
      <c r="X23" s="3">
        <f t="shared" si="0"/>
        <v>52835</v>
      </c>
      <c r="Y23" s="3">
        <f t="shared" si="0"/>
        <v>15328922</v>
      </c>
      <c r="Z23" s="3">
        <v>356</v>
      </c>
      <c r="AA23" s="3">
        <v>271508</v>
      </c>
      <c r="AB23" s="3">
        <f t="shared" si="3"/>
        <v>53191</v>
      </c>
      <c r="AC23" s="3">
        <f t="shared" si="3"/>
        <v>15600430</v>
      </c>
    </row>
    <row r="24" spans="1:29" x14ac:dyDescent="0.25">
      <c r="A24" s="14" t="s">
        <v>36</v>
      </c>
      <c r="B24" s="12">
        <v>70328</v>
      </c>
      <c r="C24" s="12">
        <v>29185714</v>
      </c>
      <c r="D24" s="3">
        <v>79256</v>
      </c>
      <c r="E24" s="3">
        <v>34913807</v>
      </c>
      <c r="F24" s="3">
        <v>1884</v>
      </c>
      <c r="G24" s="3">
        <v>993328</v>
      </c>
      <c r="H24" s="3">
        <v>2568</v>
      </c>
      <c r="I24" s="3">
        <v>1143378</v>
      </c>
      <c r="J24" s="3">
        <f t="shared" si="2"/>
        <v>83708</v>
      </c>
      <c r="K24" s="3">
        <f t="shared" si="2"/>
        <v>37050513</v>
      </c>
      <c r="L24" s="3">
        <v>17585</v>
      </c>
      <c r="M24" s="3">
        <v>3309911</v>
      </c>
      <c r="N24" s="3">
        <v>815</v>
      </c>
      <c r="O24" s="3">
        <v>285540</v>
      </c>
      <c r="P24" s="3">
        <v>2265</v>
      </c>
      <c r="Q24" s="3">
        <v>1608893</v>
      </c>
      <c r="R24" s="3">
        <v>112</v>
      </c>
      <c r="S24" s="3">
        <v>124000</v>
      </c>
      <c r="T24" s="3">
        <v>28</v>
      </c>
      <c r="U24" s="3">
        <v>45451</v>
      </c>
      <c r="V24" s="3">
        <v>2452</v>
      </c>
      <c r="W24" s="3">
        <v>575530</v>
      </c>
      <c r="X24" s="3">
        <f t="shared" si="0"/>
        <v>106965</v>
      </c>
      <c r="Y24" s="3">
        <f t="shared" si="0"/>
        <v>42999838</v>
      </c>
      <c r="Z24" s="3">
        <v>135</v>
      </c>
      <c r="AA24" s="3">
        <v>1177354</v>
      </c>
      <c r="AB24" s="3">
        <f t="shared" si="3"/>
        <v>107100</v>
      </c>
      <c r="AC24" s="3">
        <f t="shared" si="3"/>
        <v>44177192</v>
      </c>
    </row>
    <row r="25" spans="1:29" x14ac:dyDescent="0.25">
      <c r="A25" s="14" t="s">
        <v>37</v>
      </c>
      <c r="B25" s="12">
        <v>57112</v>
      </c>
      <c r="C25" s="12">
        <v>20327580</v>
      </c>
      <c r="D25" s="3">
        <v>85986</v>
      </c>
      <c r="E25" s="3">
        <v>31425512</v>
      </c>
      <c r="F25" s="3">
        <v>8014</v>
      </c>
      <c r="G25" s="3">
        <v>4648673</v>
      </c>
      <c r="H25" s="3">
        <v>11270</v>
      </c>
      <c r="I25" s="3">
        <v>6897456</v>
      </c>
      <c r="J25" s="3">
        <f t="shared" si="2"/>
        <v>105270</v>
      </c>
      <c r="K25" s="3">
        <f t="shared" si="2"/>
        <v>42971641</v>
      </c>
      <c r="L25" s="3">
        <v>75652</v>
      </c>
      <c r="M25" s="3">
        <v>34290000</v>
      </c>
      <c r="N25" s="3">
        <v>520</v>
      </c>
      <c r="O25" s="3">
        <v>1096000</v>
      </c>
      <c r="P25" s="3">
        <v>23522</v>
      </c>
      <c r="Q25" s="3">
        <v>5647500</v>
      </c>
      <c r="R25" s="3">
        <v>659</v>
      </c>
      <c r="S25" s="3">
        <v>2826000</v>
      </c>
      <c r="T25" s="3">
        <v>1240</v>
      </c>
      <c r="U25" s="3">
        <v>1456580</v>
      </c>
      <c r="V25" s="3">
        <v>18562</v>
      </c>
      <c r="W25" s="3">
        <v>2159000</v>
      </c>
      <c r="X25" s="3">
        <f t="shared" si="0"/>
        <v>225425</v>
      </c>
      <c r="Y25" s="3">
        <f t="shared" si="0"/>
        <v>90446721</v>
      </c>
      <c r="Z25" s="3">
        <v>2565</v>
      </c>
      <c r="AA25" s="3">
        <v>12026044</v>
      </c>
      <c r="AB25" s="3">
        <f t="shared" si="3"/>
        <v>227990</v>
      </c>
      <c r="AC25" s="3">
        <f t="shared" si="3"/>
        <v>102472765</v>
      </c>
    </row>
    <row r="26" spans="1:29" x14ac:dyDescent="0.25">
      <c r="A26" s="14" t="s">
        <v>38</v>
      </c>
      <c r="B26" s="12">
        <v>197152</v>
      </c>
      <c r="C26" s="12">
        <v>6112321</v>
      </c>
      <c r="D26" s="3">
        <v>212252</v>
      </c>
      <c r="E26" s="3">
        <v>7252335</v>
      </c>
      <c r="F26" s="3">
        <v>895</v>
      </c>
      <c r="G26" s="3">
        <v>115961</v>
      </c>
      <c r="H26" s="3">
        <v>15852</v>
      </c>
      <c r="I26" s="3">
        <v>61478</v>
      </c>
      <c r="J26" s="3">
        <f t="shared" si="2"/>
        <v>228999</v>
      </c>
      <c r="K26" s="3">
        <f t="shared" si="2"/>
        <v>7429774</v>
      </c>
      <c r="L26" s="3">
        <v>1493</v>
      </c>
      <c r="M26" s="3">
        <v>619860</v>
      </c>
      <c r="N26" s="3">
        <v>238</v>
      </c>
      <c r="O26" s="3">
        <v>85238</v>
      </c>
      <c r="P26" s="3">
        <v>725</v>
      </c>
      <c r="Q26" s="3">
        <v>370035</v>
      </c>
      <c r="R26" s="3">
        <v>0</v>
      </c>
      <c r="S26" s="3">
        <v>0</v>
      </c>
      <c r="T26" s="3">
        <v>8</v>
      </c>
      <c r="U26" s="3">
        <v>2100</v>
      </c>
      <c r="V26" s="3">
        <v>1865</v>
      </c>
      <c r="W26" s="3">
        <v>262225</v>
      </c>
      <c r="X26" s="3">
        <f t="shared" si="0"/>
        <v>233328</v>
      </c>
      <c r="Y26" s="3">
        <f t="shared" si="0"/>
        <v>8769232</v>
      </c>
      <c r="Z26" s="3">
        <v>0</v>
      </c>
      <c r="AA26" s="3">
        <v>0</v>
      </c>
      <c r="AB26" s="3">
        <f t="shared" si="3"/>
        <v>233328</v>
      </c>
      <c r="AC26" s="3">
        <f t="shared" si="3"/>
        <v>8769232</v>
      </c>
    </row>
    <row r="27" spans="1:29" x14ac:dyDescent="0.25">
      <c r="A27" s="14" t="s">
        <v>39</v>
      </c>
      <c r="B27" s="12">
        <v>53972</v>
      </c>
      <c r="C27" s="12">
        <v>19214072</v>
      </c>
      <c r="D27" s="3">
        <v>56356</v>
      </c>
      <c r="E27" s="3">
        <v>20724340</v>
      </c>
      <c r="F27" s="3">
        <v>572</v>
      </c>
      <c r="G27" s="3">
        <v>320839</v>
      </c>
      <c r="H27" s="3">
        <v>1386</v>
      </c>
      <c r="I27" s="3">
        <v>848464</v>
      </c>
      <c r="J27" s="3">
        <f t="shared" si="2"/>
        <v>58314</v>
      </c>
      <c r="K27" s="3">
        <f t="shared" si="2"/>
        <v>21893643</v>
      </c>
      <c r="L27" s="3">
        <v>3512</v>
      </c>
      <c r="M27" s="3">
        <v>1226174</v>
      </c>
      <c r="N27" s="3">
        <v>418</v>
      </c>
      <c r="O27" s="3">
        <v>138800</v>
      </c>
      <c r="P27" s="3">
        <v>2456</v>
      </c>
      <c r="Q27" s="3">
        <v>552463</v>
      </c>
      <c r="R27" s="3">
        <v>0</v>
      </c>
      <c r="S27" s="3">
        <v>0</v>
      </c>
      <c r="T27" s="3">
        <v>0</v>
      </c>
      <c r="U27" s="3">
        <v>0</v>
      </c>
      <c r="V27" s="3">
        <v>3450</v>
      </c>
      <c r="W27" s="3">
        <v>589927</v>
      </c>
      <c r="X27" s="3">
        <f t="shared" si="0"/>
        <v>68150</v>
      </c>
      <c r="Y27" s="3">
        <f t="shared" si="0"/>
        <v>24401007</v>
      </c>
      <c r="Z27" s="3">
        <v>246</v>
      </c>
      <c r="AA27" s="3">
        <v>460668</v>
      </c>
      <c r="AB27" s="3">
        <f t="shared" si="3"/>
        <v>68396</v>
      </c>
      <c r="AC27" s="3">
        <f t="shared" si="3"/>
        <v>24861675</v>
      </c>
    </row>
    <row r="28" spans="1:29" x14ac:dyDescent="0.25">
      <c r="A28" s="14" t="s">
        <v>40</v>
      </c>
      <c r="B28" s="12">
        <v>68956</v>
      </c>
      <c r="C28" s="12">
        <v>25867920</v>
      </c>
      <c r="D28" s="3">
        <v>74656</v>
      </c>
      <c r="E28" s="3">
        <v>34019252</v>
      </c>
      <c r="F28" s="3">
        <v>2341</v>
      </c>
      <c r="G28" s="3">
        <v>1332106</v>
      </c>
      <c r="H28" s="3">
        <v>620</v>
      </c>
      <c r="I28" s="3">
        <v>379170</v>
      </c>
      <c r="J28" s="3">
        <f t="shared" si="2"/>
        <v>77617</v>
      </c>
      <c r="K28" s="3">
        <f t="shared" si="2"/>
        <v>35730528</v>
      </c>
      <c r="L28" s="3">
        <v>13956</v>
      </c>
      <c r="M28" s="3">
        <v>4883750</v>
      </c>
      <c r="N28" s="3">
        <v>450</v>
      </c>
      <c r="O28" s="3">
        <v>127800</v>
      </c>
      <c r="P28" s="3">
        <v>3265</v>
      </c>
      <c r="Q28" s="3">
        <v>913200</v>
      </c>
      <c r="R28" s="3">
        <v>0</v>
      </c>
      <c r="S28" s="3">
        <v>0</v>
      </c>
      <c r="T28" s="3">
        <v>356</v>
      </c>
      <c r="U28" s="3">
        <v>93893</v>
      </c>
      <c r="V28" s="3">
        <v>5565</v>
      </c>
      <c r="W28" s="3">
        <v>1884765</v>
      </c>
      <c r="X28" s="3">
        <f t="shared" si="0"/>
        <v>101209</v>
      </c>
      <c r="Y28" s="3">
        <f t="shared" si="0"/>
        <v>43633936</v>
      </c>
      <c r="Z28" s="3">
        <v>114</v>
      </c>
      <c r="AA28" s="3">
        <v>261481</v>
      </c>
      <c r="AB28" s="3">
        <f t="shared" si="3"/>
        <v>101323</v>
      </c>
      <c r="AC28" s="3">
        <f t="shared" si="3"/>
        <v>43895417</v>
      </c>
    </row>
    <row r="29" spans="1:29" x14ac:dyDescent="0.25">
      <c r="A29" s="14" t="s">
        <v>114</v>
      </c>
      <c r="B29" s="12">
        <v>45173</v>
      </c>
      <c r="C29" s="12">
        <v>11704732</v>
      </c>
      <c r="D29" s="3">
        <v>48040</v>
      </c>
      <c r="E29" s="3">
        <v>12457200</v>
      </c>
      <c r="F29" s="3">
        <v>0</v>
      </c>
      <c r="G29" s="3">
        <v>0</v>
      </c>
      <c r="H29" s="3">
        <v>0</v>
      </c>
      <c r="I29" s="3">
        <v>0</v>
      </c>
      <c r="J29" s="3">
        <f t="shared" si="2"/>
        <v>48040</v>
      </c>
      <c r="K29" s="3">
        <f t="shared" si="2"/>
        <v>12457200</v>
      </c>
      <c r="L29" s="3">
        <v>3831</v>
      </c>
      <c r="M29" s="3">
        <v>781100</v>
      </c>
      <c r="N29" s="3">
        <v>915</v>
      </c>
      <c r="O29" s="3">
        <v>138580</v>
      </c>
      <c r="P29" s="3">
        <v>1609</v>
      </c>
      <c r="Q29" s="3">
        <v>326015</v>
      </c>
      <c r="R29" s="3">
        <v>0</v>
      </c>
      <c r="S29" s="3">
        <v>0</v>
      </c>
      <c r="T29" s="3">
        <v>0</v>
      </c>
      <c r="U29" s="3">
        <v>0</v>
      </c>
      <c r="V29" s="3">
        <v>13728</v>
      </c>
      <c r="W29" s="3">
        <v>757105</v>
      </c>
      <c r="X29" s="3">
        <f t="shared" si="0"/>
        <v>68123</v>
      </c>
      <c r="Y29" s="3">
        <f t="shared" si="0"/>
        <v>14460000</v>
      </c>
      <c r="Z29" s="3">
        <v>2634</v>
      </c>
      <c r="AA29" s="3">
        <v>235000</v>
      </c>
      <c r="AB29" s="3">
        <f t="shared" si="3"/>
        <v>70757</v>
      </c>
      <c r="AC29" s="3">
        <f t="shared" si="3"/>
        <v>14695000</v>
      </c>
    </row>
    <row r="30" spans="1:29" x14ac:dyDescent="0.25">
      <c r="A30" s="14" t="s">
        <v>41</v>
      </c>
      <c r="B30" s="12">
        <v>19676</v>
      </c>
      <c r="C30" s="12">
        <v>7004673</v>
      </c>
      <c r="D30" s="3">
        <v>23562</v>
      </c>
      <c r="E30" s="3">
        <v>8730001</v>
      </c>
      <c r="F30" s="3">
        <v>1015</v>
      </c>
      <c r="G30" s="3">
        <v>595106</v>
      </c>
      <c r="H30" s="3">
        <v>188</v>
      </c>
      <c r="I30" s="3">
        <v>115472</v>
      </c>
      <c r="J30" s="3">
        <f t="shared" si="2"/>
        <v>24765</v>
      </c>
      <c r="K30" s="3">
        <f t="shared" si="2"/>
        <v>9440579</v>
      </c>
      <c r="L30" s="3">
        <v>1562</v>
      </c>
      <c r="M30" s="3">
        <v>644382</v>
      </c>
      <c r="N30" s="3">
        <v>120</v>
      </c>
      <c r="O30" s="3">
        <v>29900</v>
      </c>
      <c r="P30" s="3">
        <v>1200</v>
      </c>
      <c r="Q30" s="3">
        <v>250000</v>
      </c>
      <c r="R30" s="3">
        <v>0</v>
      </c>
      <c r="S30" s="3">
        <v>0</v>
      </c>
      <c r="T30" s="3">
        <v>0</v>
      </c>
      <c r="U30" s="3">
        <v>0</v>
      </c>
      <c r="V30" s="3">
        <v>320</v>
      </c>
      <c r="W30" s="3">
        <v>132616</v>
      </c>
      <c r="X30" s="3">
        <f t="shared" si="0"/>
        <v>27967</v>
      </c>
      <c r="Y30" s="3">
        <f t="shared" si="0"/>
        <v>10497477</v>
      </c>
      <c r="Z30" s="3">
        <v>326</v>
      </c>
      <c r="AA30" s="3">
        <v>314250</v>
      </c>
      <c r="AB30" s="3">
        <f t="shared" si="3"/>
        <v>28293</v>
      </c>
      <c r="AC30" s="3">
        <f t="shared" si="3"/>
        <v>10811727</v>
      </c>
    </row>
    <row r="31" spans="1:29" x14ac:dyDescent="0.25">
      <c r="A31" s="14" t="s">
        <v>42</v>
      </c>
      <c r="B31" s="12">
        <v>77756</v>
      </c>
      <c r="C31" s="12">
        <v>24882200</v>
      </c>
      <c r="D31" s="3">
        <v>81023</v>
      </c>
      <c r="E31" s="3">
        <v>34784758</v>
      </c>
      <c r="F31" s="3">
        <v>835</v>
      </c>
      <c r="G31" s="3">
        <v>511342</v>
      </c>
      <c r="H31" s="3">
        <v>0</v>
      </c>
      <c r="I31" s="3">
        <v>0</v>
      </c>
      <c r="J31" s="3">
        <f t="shared" si="2"/>
        <v>81858</v>
      </c>
      <c r="K31" s="3">
        <f t="shared" si="2"/>
        <v>35296100</v>
      </c>
      <c r="L31" s="3">
        <v>3445</v>
      </c>
      <c r="M31" s="3">
        <v>3564500</v>
      </c>
      <c r="N31" s="3">
        <v>770</v>
      </c>
      <c r="O31" s="3">
        <v>493372</v>
      </c>
      <c r="P31" s="3">
        <v>1996</v>
      </c>
      <c r="Q31" s="3">
        <v>1394389</v>
      </c>
      <c r="R31" s="3">
        <v>0</v>
      </c>
      <c r="S31" s="3">
        <v>0</v>
      </c>
      <c r="T31" s="3">
        <v>0</v>
      </c>
      <c r="U31" s="3">
        <v>0</v>
      </c>
      <c r="V31" s="3">
        <v>8890</v>
      </c>
      <c r="W31" s="3">
        <v>2396439</v>
      </c>
      <c r="X31" s="3">
        <f t="shared" si="0"/>
        <v>96959</v>
      </c>
      <c r="Y31" s="3">
        <f t="shared" si="0"/>
        <v>43144800</v>
      </c>
      <c r="Z31" s="3">
        <v>456</v>
      </c>
      <c r="AA31" s="3">
        <v>565000</v>
      </c>
      <c r="AB31" s="3">
        <f t="shared" si="3"/>
        <v>97415</v>
      </c>
      <c r="AC31" s="3">
        <f t="shared" si="3"/>
        <v>43709800</v>
      </c>
    </row>
    <row r="32" spans="1:29" x14ac:dyDescent="0.25">
      <c r="A32" s="14" t="s">
        <v>43</v>
      </c>
      <c r="B32" s="12">
        <v>30112</v>
      </c>
      <c r="C32" s="12">
        <v>8243956</v>
      </c>
      <c r="D32" s="3">
        <v>34125</v>
      </c>
      <c r="E32" s="3">
        <v>13155309</v>
      </c>
      <c r="F32" s="3">
        <v>3722</v>
      </c>
      <c r="G32" s="3">
        <v>2218770</v>
      </c>
      <c r="H32" s="3">
        <v>1212</v>
      </c>
      <c r="I32" s="3">
        <v>410371</v>
      </c>
      <c r="J32" s="3">
        <f t="shared" si="2"/>
        <v>39059</v>
      </c>
      <c r="K32" s="3">
        <f t="shared" si="2"/>
        <v>15784450</v>
      </c>
      <c r="L32" s="3">
        <v>81256</v>
      </c>
      <c r="M32" s="3">
        <v>30452400</v>
      </c>
      <c r="N32" s="3">
        <v>13866</v>
      </c>
      <c r="O32" s="3">
        <v>4500000</v>
      </c>
      <c r="P32" s="3">
        <v>34252</v>
      </c>
      <c r="Q32" s="3">
        <v>16740000</v>
      </c>
      <c r="R32" s="3">
        <v>74</v>
      </c>
      <c r="S32" s="3">
        <v>202480</v>
      </c>
      <c r="T32" s="3">
        <v>10</v>
      </c>
      <c r="U32" s="3">
        <v>6138</v>
      </c>
      <c r="V32" s="3">
        <v>1865</v>
      </c>
      <c r="W32" s="3">
        <v>281750</v>
      </c>
      <c r="X32" s="3">
        <f t="shared" si="0"/>
        <v>170382</v>
      </c>
      <c r="Y32" s="3">
        <f t="shared" si="0"/>
        <v>67967218</v>
      </c>
      <c r="Z32" s="3">
        <v>4525</v>
      </c>
      <c r="AA32" s="3">
        <v>6564618</v>
      </c>
      <c r="AB32" s="3">
        <f t="shared" si="3"/>
        <v>174907</v>
      </c>
      <c r="AC32" s="3">
        <f t="shared" si="3"/>
        <v>74531836</v>
      </c>
    </row>
    <row r="33" spans="1:29" x14ac:dyDescent="0.25">
      <c r="A33" s="14" t="s">
        <v>44</v>
      </c>
      <c r="B33" s="12">
        <v>82652</v>
      </c>
      <c r="C33" s="12">
        <v>27238900</v>
      </c>
      <c r="D33" s="3">
        <v>89653</v>
      </c>
      <c r="E33" s="3">
        <v>36072500</v>
      </c>
      <c r="F33" s="3">
        <v>0</v>
      </c>
      <c r="G33" s="3">
        <v>0</v>
      </c>
      <c r="H33" s="3">
        <v>0</v>
      </c>
      <c r="I33" s="3">
        <v>0</v>
      </c>
      <c r="J33" s="3">
        <f t="shared" si="2"/>
        <v>89653</v>
      </c>
      <c r="K33" s="3">
        <f t="shared" si="2"/>
        <v>36072500</v>
      </c>
      <c r="L33" s="3">
        <v>1494</v>
      </c>
      <c r="M33" s="3">
        <v>2003200</v>
      </c>
      <c r="N33" s="3">
        <v>352</v>
      </c>
      <c r="O33" s="3">
        <v>288165</v>
      </c>
      <c r="P33" s="3">
        <v>1132</v>
      </c>
      <c r="Q33" s="3">
        <v>841343</v>
      </c>
      <c r="R33" s="3">
        <v>0</v>
      </c>
      <c r="S33" s="3">
        <v>0</v>
      </c>
      <c r="T33" s="3">
        <v>0</v>
      </c>
      <c r="U33" s="3">
        <v>0</v>
      </c>
      <c r="V33" s="3">
        <v>3842</v>
      </c>
      <c r="W33" s="3">
        <v>1663792</v>
      </c>
      <c r="X33" s="3">
        <f t="shared" si="0"/>
        <v>96473</v>
      </c>
      <c r="Y33" s="3">
        <f t="shared" si="0"/>
        <v>40869000</v>
      </c>
      <c r="Z33" s="3">
        <v>362</v>
      </c>
      <c r="AA33" s="3">
        <v>175000</v>
      </c>
      <c r="AB33" s="3">
        <f t="shared" si="3"/>
        <v>96835</v>
      </c>
      <c r="AC33" s="3">
        <f t="shared" si="3"/>
        <v>41044000</v>
      </c>
    </row>
    <row r="34" spans="1:29" x14ac:dyDescent="0.25">
      <c r="A34" s="13" t="s">
        <v>45</v>
      </c>
      <c r="B34" s="12">
        <v>49394</v>
      </c>
      <c r="C34" s="12">
        <v>17782050</v>
      </c>
      <c r="D34" s="3">
        <v>0</v>
      </c>
      <c r="E34" s="3">
        <v>22295342</v>
      </c>
      <c r="F34" s="3">
        <v>2444</v>
      </c>
      <c r="G34" s="3">
        <v>1442251</v>
      </c>
      <c r="H34" s="3">
        <v>1518</v>
      </c>
      <c r="I34" s="3">
        <v>607550</v>
      </c>
      <c r="J34" s="3">
        <f t="shared" si="2"/>
        <v>3962</v>
      </c>
      <c r="K34" s="3">
        <f t="shared" si="2"/>
        <v>24345143</v>
      </c>
      <c r="L34" s="3">
        <v>6232</v>
      </c>
      <c r="M34" s="3">
        <v>1939112</v>
      </c>
      <c r="N34" s="3">
        <v>485</v>
      </c>
      <c r="O34" s="3">
        <v>98178</v>
      </c>
      <c r="P34" s="3">
        <v>1520</v>
      </c>
      <c r="Q34" s="3">
        <v>465800</v>
      </c>
      <c r="R34" s="3">
        <v>2</v>
      </c>
      <c r="S34" s="3">
        <v>8000</v>
      </c>
      <c r="T34" s="3">
        <v>650</v>
      </c>
      <c r="U34" s="3">
        <v>106100</v>
      </c>
      <c r="V34" s="3">
        <v>4011</v>
      </c>
      <c r="W34" s="3">
        <v>374800</v>
      </c>
      <c r="X34" s="3">
        <f t="shared" si="0"/>
        <v>16862</v>
      </c>
      <c r="Y34" s="3">
        <f t="shared" si="0"/>
        <v>27337133</v>
      </c>
      <c r="Z34" s="3">
        <v>234</v>
      </c>
      <c r="AA34" s="3">
        <v>394542</v>
      </c>
      <c r="AB34" s="3">
        <f t="shared" si="3"/>
        <v>17096</v>
      </c>
      <c r="AC34" s="3">
        <f t="shared" si="3"/>
        <v>27731675</v>
      </c>
    </row>
    <row r="35" spans="1:29" x14ac:dyDescent="0.25">
      <c r="A35" s="14" t="s">
        <v>46</v>
      </c>
      <c r="B35" s="12">
        <v>59306</v>
      </c>
      <c r="C35" s="12">
        <v>22832550</v>
      </c>
      <c r="D35" s="3">
        <v>62352</v>
      </c>
      <c r="E35" s="3">
        <v>27128250</v>
      </c>
      <c r="F35" s="3">
        <v>610</v>
      </c>
      <c r="G35" s="3">
        <v>316890</v>
      </c>
      <c r="H35" s="3">
        <v>400</v>
      </c>
      <c r="I35" s="3">
        <v>245250</v>
      </c>
      <c r="J35" s="3">
        <f t="shared" si="2"/>
        <v>63362</v>
      </c>
      <c r="K35" s="3">
        <f t="shared" si="2"/>
        <v>27690390</v>
      </c>
      <c r="L35" s="3">
        <v>4125</v>
      </c>
      <c r="M35" s="3">
        <v>1569375</v>
      </c>
      <c r="N35" s="3">
        <v>245</v>
      </c>
      <c r="O35" s="3">
        <v>108000</v>
      </c>
      <c r="P35" s="3">
        <v>2100</v>
      </c>
      <c r="Q35" s="3">
        <v>530000</v>
      </c>
      <c r="R35" s="3">
        <v>0</v>
      </c>
      <c r="S35" s="3">
        <v>0</v>
      </c>
      <c r="T35" s="3">
        <v>45</v>
      </c>
      <c r="U35" s="3">
        <v>11200</v>
      </c>
      <c r="V35" s="3">
        <v>1212</v>
      </c>
      <c r="W35" s="3">
        <v>590590</v>
      </c>
      <c r="X35" s="3">
        <f t="shared" si="0"/>
        <v>71089</v>
      </c>
      <c r="Y35" s="3">
        <f t="shared" si="0"/>
        <v>30499555</v>
      </c>
      <c r="Z35" s="3">
        <v>115</v>
      </c>
      <c r="AA35" s="3">
        <v>296150</v>
      </c>
      <c r="AB35" s="3">
        <f t="shared" si="3"/>
        <v>71204</v>
      </c>
      <c r="AC35" s="3">
        <f t="shared" si="3"/>
        <v>30795705</v>
      </c>
    </row>
    <row r="36" spans="1:29" x14ac:dyDescent="0.25">
      <c r="A36" s="13" t="s">
        <v>47</v>
      </c>
      <c r="B36" s="12">
        <v>54052</v>
      </c>
      <c r="C36" s="12">
        <v>19242299</v>
      </c>
      <c r="D36" s="3">
        <v>59658</v>
      </c>
      <c r="E36" s="3">
        <v>21962238</v>
      </c>
      <c r="F36" s="3">
        <v>1970</v>
      </c>
      <c r="G36" s="3">
        <v>1202036</v>
      </c>
      <c r="H36" s="3">
        <v>148</v>
      </c>
      <c r="I36" s="3">
        <v>87480</v>
      </c>
      <c r="J36" s="3">
        <f t="shared" si="2"/>
        <v>61776</v>
      </c>
      <c r="K36" s="3">
        <f t="shared" si="2"/>
        <v>23251754</v>
      </c>
      <c r="L36" s="3">
        <v>3088</v>
      </c>
      <c r="M36" s="3">
        <v>832250</v>
      </c>
      <c r="N36" s="3">
        <v>342</v>
      </c>
      <c r="O36" s="3">
        <v>78818</v>
      </c>
      <c r="P36" s="3">
        <v>3044</v>
      </c>
      <c r="Q36" s="3">
        <v>616000</v>
      </c>
      <c r="R36" s="3">
        <v>8</v>
      </c>
      <c r="S36" s="3">
        <v>50000</v>
      </c>
      <c r="T36" s="3">
        <v>119</v>
      </c>
      <c r="U36" s="3">
        <v>61341</v>
      </c>
      <c r="V36" s="3">
        <v>1965</v>
      </c>
      <c r="W36" s="3">
        <v>271125</v>
      </c>
      <c r="X36" s="3">
        <f t="shared" si="0"/>
        <v>70342</v>
      </c>
      <c r="Y36" s="3">
        <f t="shared" si="0"/>
        <v>25161288</v>
      </c>
      <c r="Z36" s="3">
        <v>365</v>
      </c>
      <c r="AA36" s="3">
        <v>309557</v>
      </c>
      <c r="AB36" s="3">
        <f t="shared" si="3"/>
        <v>70707</v>
      </c>
      <c r="AC36" s="3">
        <f t="shared" si="3"/>
        <v>25470845</v>
      </c>
    </row>
    <row r="37" spans="1:29" x14ac:dyDescent="0.25">
      <c r="A37" s="13" t="s">
        <v>48</v>
      </c>
      <c r="B37" s="12">
        <v>28342</v>
      </c>
      <c r="C37" s="12">
        <v>8928263</v>
      </c>
      <c r="D37" s="3">
        <v>30252</v>
      </c>
      <c r="E37" s="3">
        <v>10917216</v>
      </c>
      <c r="F37" s="3">
        <v>447</v>
      </c>
      <c r="G37" s="3">
        <v>232687</v>
      </c>
      <c r="H37" s="3">
        <v>649</v>
      </c>
      <c r="I37" s="3">
        <v>376515</v>
      </c>
      <c r="J37" s="3">
        <f t="shared" si="2"/>
        <v>31348</v>
      </c>
      <c r="K37" s="3">
        <f t="shared" si="2"/>
        <v>11526418</v>
      </c>
      <c r="L37" s="3">
        <v>4255</v>
      </c>
      <c r="M37" s="3">
        <v>1464810</v>
      </c>
      <c r="N37" s="3">
        <v>280</v>
      </c>
      <c r="O37" s="3">
        <v>90720</v>
      </c>
      <c r="P37" s="3">
        <v>2250</v>
      </c>
      <c r="Q37" s="3">
        <v>812700</v>
      </c>
      <c r="R37" s="3">
        <v>0</v>
      </c>
      <c r="S37" s="3">
        <v>0</v>
      </c>
      <c r="T37" s="3">
        <v>320</v>
      </c>
      <c r="U37" s="3">
        <v>159178</v>
      </c>
      <c r="V37" s="3">
        <v>1852</v>
      </c>
      <c r="W37" s="3">
        <v>237800</v>
      </c>
      <c r="X37" s="3">
        <f t="shared" si="0"/>
        <v>40305</v>
      </c>
      <c r="Y37" s="3">
        <f t="shared" si="0"/>
        <v>14291626</v>
      </c>
      <c r="Z37" s="3">
        <v>185</v>
      </c>
      <c r="AA37" s="3">
        <v>257433</v>
      </c>
      <c r="AB37" s="3">
        <f t="shared" si="3"/>
        <v>40490</v>
      </c>
      <c r="AC37" s="3">
        <f t="shared" si="3"/>
        <v>14549059</v>
      </c>
    </row>
    <row r="38" spans="1:29" x14ac:dyDescent="0.25">
      <c r="A38" s="13" t="s">
        <v>49</v>
      </c>
      <c r="B38" s="12">
        <v>27525</v>
      </c>
      <c r="C38" s="12">
        <v>8001273</v>
      </c>
      <c r="D38" s="3">
        <v>29653</v>
      </c>
      <c r="E38" s="3">
        <v>10868521</v>
      </c>
      <c r="F38" s="3">
        <v>453</v>
      </c>
      <c r="G38" s="3">
        <v>277808</v>
      </c>
      <c r="H38" s="3">
        <v>353</v>
      </c>
      <c r="I38" s="3">
        <v>183764</v>
      </c>
      <c r="J38" s="3">
        <f t="shared" si="2"/>
        <v>30459</v>
      </c>
      <c r="K38" s="3">
        <f t="shared" si="2"/>
        <v>11330093</v>
      </c>
      <c r="L38" s="3">
        <v>2712</v>
      </c>
      <c r="M38" s="3">
        <v>931500</v>
      </c>
      <c r="N38" s="3">
        <v>150</v>
      </c>
      <c r="O38" s="3">
        <v>3500</v>
      </c>
      <c r="P38" s="3">
        <v>712</v>
      </c>
      <c r="Q38" s="3">
        <v>220240</v>
      </c>
      <c r="R38" s="3">
        <v>0</v>
      </c>
      <c r="S38" s="3">
        <v>0</v>
      </c>
      <c r="T38" s="3">
        <v>109</v>
      </c>
      <c r="U38" s="3">
        <v>25090</v>
      </c>
      <c r="V38" s="3">
        <v>985</v>
      </c>
      <c r="W38" s="3">
        <v>317500</v>
      </c>
      <c r="X38" s="3">
        <f t="shared" si="0"/>
        <v>35127</v>
      </c>
      <c r="Y38" s="3">
        <f t="shared" si="0"/>
        <v>12827923</v>
      </c>
      <c r="Z38" s="3">
        <v>212</v>
      </c>
      <c r="AA38" s="3">
        <v>297988</v>
      </c>
      <c r="AB38" s="3">
        <f t="shared" si="3"/>
        <v>35339</v>
      </c>
      <c r="AC38" s="3">
        <f t="shared" si="3"/>
        <v>13125911</v>
      </c>
    </row>
    <row r="39" spans="1:29" x14ac:dyDescent="0.25">
      <c r="A39" s="13" t="s">
        <v>50</v>
      </c>
      <c r="B39" s="12">
        <v>14186</v>
      </c>
      <c r="C39" s="12">
        <v>5050279</v>
      </c>
      <c r="D39" s="3">
        <v>21332</v>
      </c>
      <c r="E39" s="3">
        <v>6944422</v>
      </c>
      <c r="F39" s="3">
        <v>290</v>
      </c>
      <c r="G39" s="3">
        <v>151140</v>
      </c>
      <c r="H39" s="3">
        <v>511</v>
      </c>
      <c r="I39" s="3">
        <v>313244</v>
      </c>
      <c r="J39" s="3">
        <f t="shared" si="2"/>
        <v>22133</v>
      </c>
      <c r="K39" s="3">
        <f t="shared" si="2"/>
        <v>7408806</v>
      </c>
      <c r="L39" s="3">
        <v>2012</v>
      </c>
      <c r="M39" s="3">
        <v>910207</v>
      </c>
      <c r="N39" s="3">
        <v>320</v>
      </c>
      <c r="O39" s="3">
        <v>75992</v>
      </c>
      <c r="P39" s="3">
        <v>1560</v>
      </c>
      <c r="Q39" s="3">
        <v>558000</v>
      </c>
      <c r="R39" s="3">
        <v>0</v>
      </c>
      <c r="S39" s="3">
        <v>0</v>
      </c>
      <c r="T39" s="3">
        <v>120</v>
      </c>
      <c r="U39" s="3">
        <v>23535</v>
      </c>
      <c r="V39" s="3">
        <v>1430</v>
      </c>
      <c r="W39" s="3">
        <v>88736</v>
      </c>
      <c r="X39" s="3">
        <f t="shared" si="0"/>
        <v>27575</v>
      </c>
      <c r="Y39" s="3">
        <f t="shared" si="0"/>
        <v>9065276</v>
      </c>
      <c r="Z39" s="3">
        <v>185</v>
      </c>
      <c r="AA39" s="3">
        <v>211804</v>
      </c>
      <c r="AB39" s="3">
        <f t="shared" si="3"/>
        <v>27760</v>
      </c>
      <c r="AC39" s="3">
        <f t="shared" si="3"/>
        <v>9277080</v>
      </c>
    </row>
    <row r="40" spans="1:29" x14ac:dyDescent="0.25">
      <c r="A40" s="13" t="s">
        <v>51</v>
      </c>
      <c r="B40" s="12">
        <v>66786</v>
      </c>
      <c r="C40" s="12">
        <v>18726504</v>
      </c>
      <c r="D40" s="3">
        <v>77212</v>
      </c>
      <c r="E40" s="3">
        <v>19820000</v>
      </c>
      <c r="F40" s="3">
        <v>0</v>
      </c>
      <c r="G40" s="3">
        <v>0</v>
      </c>
      <c r="H40" s="3">
        <v>0</v>
      </c>
      <c r="I40" s="3">
        <v>0</v>
      </c>
      <c r="J40" s="3">
        <f t="shared" ref="J40:K56" si="4">D40+F40+H40</f>
        <v>77212</v>
      </c>
      <c r="K40" s="3">
        <f t="shared" si="4"/>
        <v>19820000</v>
      </c>
      <c r="L40" s="3">
        <v>1340</v>
      </c>
      <c r="M40" s="3">
        <v>1280000</v>
      </c>
      <c r="N40" s="3">
        <v>658</v>
      </c>
      <c r="O40" s="3">
        <v>221777</v>
      </c>
      <c r="P40" s="3">
        <v>2412</v>
      </c>
      <c r="Q40" s="3">
        <v>1192240</v>
      </c>
      <c r="R40" s="3">
        <v>0</v>
      </c>
      <c r="S40" s="3">
        <v>0</v>
      </c>
      <c r="T40" s="3">
        <v>0</v>
      </c>
      <c r="U40" s="3">
        <v>0</v>
      </c>
      <c r="V40" s="3">
        <v>10150</v>
      </c>
      <c r="W40" s="3">
        <v>1665983</v>
      </c>
      <c r="X40" s="3">
        <f t="shared" si="0"/>
        <v>91772</v>
      </c>
      <c r="Y40" s="3">
        <f t="shared" si="0"/>
        <v>24180000</v>
      </c>
      <c r="Z40" s="3">
        <v>4088</v>
      </c>
      <c r="AA40" s="3">
        <v>495000</v>
      </c>
      <c r="AB40" s="3">
        <f t="shared" si="3"/>
        <v>95860</v>
      </c>
      <c r="AC40" s="3">
        <f t="shared" si="3"/>
        <v>24675000</v>
      </c>
    </row>
    <row r="41" spans="1:29" x14ac:dyDescent="0.25">
      <c r="A41" s="13" t="s">
        <v>52</v>
      </c>
      <c r="B41" s="12">
        <v>24544</v>
      </c>
      <c r="C41" s="12">
        <v>9204052</v>
      </c>
      <c r="D41" s="3">
        <v>26895</v>
      </c>
      <c r="E41" s="3">
        <v>11243095</v>
      </c>
      <c r="F41" s="3">
        <v>7745</v>
      </c>
      <c r="G41" s="3">
        <v>456976</v>
      </c>
      <c r="H41" s="3">
        <v>196</v>
      </c>
      <c r="I41" s="3">
        <v>119655</v>
      </c>
      <c r="J41" s="3">
        <f t="shared" si="4"/>
        <v>34836</v>
      </c>
      <c r="K41" s="3">
        <f t="shared" si="4"/>
        <v>11819726</v>
      </c>
      <c r="L41" s="3">
        <v>2400</v>
      </c>
      <c r="M41" s="3">
        <v>959280</v>
      </c>
      <c r="N41" s="3">
        <v>512</v>
      </c>
      <c r="O41" s="3">
        <v>131600</v>
      </c>
      <c r="P41" s="3">
        <v>4565</v>
      </c>
      <c r="Q41" s="3">
        <v>1103400</v>
      </c>
      <c r="R41" s="3">
        <v>0</v>
      </c>
      <c r="S41" s="3">
        <v>0</v>
      </c>
      <c r="T41" s="3">
        <v>24</v>
      </c>
      <c r="U41" s="3">
        <v>9792</v>
      </c>
      <c r="V41" s="3">
        <v>1500</v>
      </c>
      <c r="W41" s="3">
        <v>197100</v>
      </c>
      <c r="X41" s="3">
        <f t="shared" si="0"/>
        <v>43837</v>
      </c>
      <c r="Y41" s="3">
        <f t="shared" si="0"/>
        <v>14220898</v>
      </c>
      <c r="Z41" s="3">
        <v>275</v>
      </c>
      <c r="AA41" s="3">
        <v>231962</v>
      </c>
      <c r="AB41" s="3">
        <f t="shared" si="3"/>
        <v>44112</v>
      </c>
      <c r="AC41" s="3">
        <f t="shared" si="3"/>
        <v>14452860</v>
      </c>
    </row>
    <row r="42" spans="1:29" x14ac:dyDescent="0.25">
      <c r="A42" s="13" t="s">
        <v>115</v>
      </c>
      <c r="B42" s="12">
        <v>4125</v>
      </c>
      <c r="C42" s="12">
        <v>8430000</v>
      </c>
      <c r="D42" s="3">
        <v>45996</v>
      </c>
      <c r="E42" s="3">
        <v>11761788</v>
      </c>
      <c r="F42" s="3">
        <v>325</v>
      </c>
      <c r="G42" s="3">
        <v>148212</v>
      </c>
      <c r="H42" s="3">
        <v>0</v>
      </c>
      <c r="I42" s="3">
        <v>0</v>
      </c>
      <c r="J42" s="3">
        <f t="shared" si="4"/>
        <v>46321</v>
      </c>
      <c r="K42" s="3">
        <f t="shared" si="4"/>
        <v>11910000</v>
      </c>
      <c r="L42" s="3">
        <v>2264</v>
      </c>
      <c r="M42" s="3">
        <v>1560000</v>
      </c>
      <c r="N42" s="3">
        <v>42</v>
      </c>
      <c r="O42" s="3">
        <v>14338</v>
      </c>
      <c r="P42" s="3">
        <v>440</v>
      </c>
      <c r="Q42" s="3">
        <v>171521</v>
      </c>
      <c r="R42" s="3">
        <v>0</v>
      </c>
      <c r="S42" s="3">
        <v>0</v>
      </c>
      <c r="T42" s="3">
        <v>0</v>
      </c>
      <c r="U42" s="3">
        <v>0</v>
      </c>
      <c r="V42" s="3">
        <v>6746</v>
      </c>
      <c r="W42" s="3">
        <v>1144141</v>
      </c>
      <c r="X42" s="3">
        <f t="shared" si="0"/>
        <v>55813</v>
      </c>
      <c r="Y42" s="3">
        <f t="shared" si="0"/>
        <v>14800000</v>
      </c>
      <c r="Z42" s="3">
        <v>121</v>
      </c>
      <c r="AA42" s="3">
        <v>75000</v>
      </c>
      <c r="AB42" s="3">
        <f t="shared" si="3"/>
        <v>55934</v>
      </c>
      <c r="AC42" s="3">
        <f t="shared" si="3"/>
        <v>14875000</v>
      </c>
    </row>
    <row r="43" spans="1:29" x14ac:dyDescent="0.25">
      <c r="A43" s="13" t="s">
        <v>53</v>
      </c>
      <c r="B43" s="12">
        <v>33892</v>
      </c>
      <c r="C43" s="12">
        <v>11930000</v>
      </c>
      <c r="D43" s="3">
        <v>35689</v>
      </c>
      <c r="E43" s="3">
        <v>18803682</v>
      </c>
      <c r="F43" s="3">
        <v>400</v>
      </c>
      <c r="G43" s="3">
        <v>36318</v>
      </c>
      <c r="H43" s="3">
        <v>0</v>
      </c>
      <c r="I43" s="3">
        <v>0</v>
      </c>
      <c r="J43" s="3">
        <f t="shared" si="4"/>
        <v>36089</v>
      </c>
      <c r="K43" s="3">
        <f t="shared" si="4"/>
        <v>18840000</v>
      </c>
      <c r="L43" s="3">
        <v>2680</v>
      </c>
      <c r="M43" s="3">
        <v>1380000</v>
      </c>
      <c r="N43" s="3">
        <v>548</v>
      </c>
      <c r="O43" s="3">
        <v>210265</v>
      </c>
      <c r="P43" s="3">
        <v>778</v>
      </c>
      <c r="Q43" s="3">
        <v>164132</v>
      </c>
      <c r="R43" s="3">
        <v>0</v>
      </c>
      <c r="S43" s="3">
        <v>0</v>
      </c>
      <c r="T43" s="3">
        <v>0</v>
      </c>
      <c r="U43" s="3">
        <v>0</v>
      </c>
      <c r="V43" s="3">
        <v>13472</v>
      </c>
      <c r="W43" s="3">
        <v>2425603</v>
      </c>
      <c r="X43" s="3">
        <f t="shared" si="0"/>
        <v>53567</v>
      </c>
      <c r="Y43" s="3">
        <f t="shared" si="0"/>
        <v>23020000</v>
      </c>
      <c r="Z43" s="3">
        <v>656</v>
      </c>
      <c r="AA43" s="3">
        <v>895000</v>
      </c>
      <c r="AB43" s="3">
        <f t="shared" si="3"/>
        <v>54223</v>
      </c>
      <c r="AC43" s="3">
        <f t="shared" si="3"/>
        <v>23915000</v>
      </c>
    </row>
    <row r="44" spans="1:29" x14ac:dyDescent="0.25">
      <c r="A44" s="13" t="s">
        <v>116</v>
      </c>
      <c r="B44" s="12">
        <v>41256</v>
      </c>
      <c r="C44" s="12">
        <v>11031900</v>
      </c>
      <c r="D44" s="3">
        <v>45658</v>
      </c>
      <c r="E44" s="3">
        <v>13516900</v>
      </c>
      <c r="F44" s="3">
        <v>0</v>
      </c>
      <c r="G44" s="3">
        <v>0</v>
      </c>
      <c r="H44" s="3">
        <v>0</v>
      </c>
      <c r="I44" s="3">
        <v>0</v>
      </c>
      <c r="J44" s="3">
        <f t="shared" si="4"/>
        <v>45658</v>
      </c>
      <c r="K44" s="3">
        <f t="shared" si="4"/>
        <v>13516900</v>
      </c>
      <c r="L44" s="3">
        <v>7834</v>
      </c>
      <c r="M44" s="3">
        <v>6830900</v>
      </c>
      <c r="N44" s="3">
        <v>510</v>
      </c>
      <c r="O44" s="3">
        <v>490500</v>
      </c>
      <c r="P44" s="3">
        <v>4100</v>
      </c>
      <c r="Q44" s="3">
        <v>3905800</v>
      </c>
      <c r="R44" s="3">
        <v>0</v>
      </c>
      <c r="S44" s="3">
        <v>0</v>
      </c>
      <c r="T44" s="3">
        <v>0</v>
      </c>
      <c r="U44" s="3">
        <v>0</v>
      </c>
      <c r="V44" s="3">
        <v>2760</v>
      </c>
      <c r="W44" s="3">
        <v>2619300</v>
      </c>
      <c r="X44" s="3">
        <f t="shared" si="0"/>
        <v>60862</v>
      </c>
      <c r="Y44" s="3">
        <f t="shared" si="0"/>
        <v>27363400</v>
      </c>
      <c r="Z44" s="3">
        <v>1250</v>
      </c>
      <c r="AA44" s="3">
        <v>548400</v>
      </c>
      <c r="AB44" s="3">
        <f t="shared" si="3"/>
        <v>62112</v>
      </c>
      <c r="AC44" s="3">
        <f t="shared" si="3"/>
        <v>27911800</v>
      </c>
    </row>
    <row r="45" spans="1:29" x14ac:dyDescent="0.25">
      <c r="A45" s="13" t="s">
        <v>54</v>
      </c>
      <c r="B45" s="12">
        <v>12668</v>
      </c>
      <c r="C45" s="12">
        <v>4459130</v>
      </c>
      <c r="D45" s="3">
        <v>21225</v>
      </c>
      <c r="E45" s="3">
        <v>7131769</v>
      </c>
      <c r="F45" s="3">
        <v>743</v>
      </c>
      <c r="G45" s="3">
        <v>417927</v>
      </c>
      <c r="H45" s="3">
        <v>610</v>
      </c>
      <c r="I45" s="3">
        <v>312449</v>
      </c>
      <c r="J45" s="3">
        <f t="shared" si="4"/>
        <v>22578</v>
      </c>
      <c r="K45" s="3">
        <f t="shared" si="4"/>
        <v>7862145</v>
      </c>
      <c r="L45" s="3">
        <v>12585</v>
      </c>
      <c r="M45" s="3">
        <v>4031776</v>
      </c>
      <c r="N45" s="3">
        <v>512</v>
      </c>
      <c r="O45" s="3">
        <v>117900</v>
      </c>
      <c r="P45" s="3">
        <v>1152</v>
      </c>
      <c r="Q45" s="3">
        <v>522000</v>
      </c>
      <c r="R45" s="3">
        <v>265</v>
      </c>
      <c r="S45" s="3">
        <v>288000</v>
      </c>
      <c r="T45" s="3">
        <v>142</v>
      </c>
      <c r="U45" s="3">
        <v>63654</v>
      </c>
      <c r="V45" s="3">
        <v>1132</v>
      </c>
      <c r="W45" s="3">
        <v>216608</v>
      </c>
      <c r="X45" s="3">
        <f t="shared" si="0"/>
        <v>38366</v>
      </c>
      <c r="Y45" s="3">
        <f t="shared" si="0"/>
        <v>13102083</v>
      </c>
      <c r="Z45" s="3">
        <v>196</v>
      </c>
      <c r="AA45" s="3">
        <v>555046</v>
      </c>
      <c r="AB45" s="3">
        <f t="shared" si="3"/>
        <v>38562</v>
      </c>
      <c r="AC45" s="3">
        <f t="shared" si="3"/>
        <v>13657129</v>
      </c>
    </row>
    <row r="46" spans="1:29" x14ac:dyDescent="0.25">
      <c r="A46" s="14" t="s">
        <v>117</v>
      </c>
      <c r="B46" s="12">
        <v>16425</v>
      </c>
      <c r="C46" s="12">
        <v>4966352</v>
      </c>
      <c r="D46" s="3">
        <v>17416</v>
      </c>
      <c r="E46" s="3">
        <v>5699387</v>
      </c>
      <c r="F46" s="3">
        <v>5174</v>
      </c>
      <c r="G46" s="3">
        <v>662013</v>
      </c>
      <c r="H46" s="3">
        <v>0</v>
      </c>
      <c r="I46" s="3">
        <v>0</v>
      </c>
      <c r="J46" s="3">
        <f t="shared" si="4"/>
        <v>22590</v>
      </c>
      <c r="K46" s="3">
        <f t="shared" si="4"/>
        <v>6361400</v>
      </c>
      <c r="L46" s="3">
        <v>928</v>
      </c>
      <c r="M46" s="3">
        <v>1347500</v>
      </c>
      <c r="N46" s="3">
        <v>186</v>
      </c>
      <c r="O46" s="3">
        <v>73470</v>
      </c>
      <c r="P46" s="3">
        <v>480</v>
      </c>
      <c r="Q46" s="3">
        <v>282498</v>
      </c>
      <c r="R46" s="3">
        <v>0</v>
      </c>
      <c r="S46" s="3">
        <v>0</v>
      </c>
      <c r="T46" s="3">
        <v>0</v>
      </c>
      <c r="U46" s="3">
        <v>0</v>
      </c>
      <c r="V46" s="3">
        <v>3262</v>
      </c>
      <c r="W46" s="3">
        <v>760632</v>
      </c>
      <c r="X46" s="3">
        <f t="shared" si="0"/>
        <v>27446</v>
      </c>
      <c r="Y46" s="3">
        <f t="shared" si="0"/>
        <v>8825500</v>
      </c>
      <c r="Z46" s="3">
        <v>1093</v>
      </c>
      <c r="AA46" s="3">
        <v>860000</v>
      </c>
      <c r="AB46" s="3">
        <f t="shared" si="3"/>
        <v>28539</v>
      </c>
      <c r="AC46" s="3">
        <f t="shared" si="3"/>
        <v>9685500</v>
      </c>
    </row>
    <row r="47" spans="1:29" x14ac:dyDescent="0.25">
      <c r="A47" s="14" t="s">
        <v>118</v>
      </c>
      <c r="B47" s="12">
        <v>46525</v>
      </c>
      <c r="C47" s="12">
        <v>13910000</v>
      </c>
      <c r="D47" s="3">
        <v>54658</v>
      </c>
      <c r="E47" s="3">
        <v>16819267</v>
      </c>
      <c r="F47" s="3">
        <v>13501</v>
      </c>
      <c r="G47" s="3">
        <v>1190733</v>
      </c>
      <c r="H47" s="3">
        <v>0</v>
      </c>
      <c r="I47" s="3">
        <v>0</v>
      </c>
      <c r="J47" s="3">
        <f t="shared" si="4"/>
        <v>68159</v>
      </c>
      <c r="K47" s="3">
        <f t="shared" si="4"/>
        <v>18010000</v>
      </c>
      <c r="L47" s="3">
        <v>1052</v>
      </c>
      <c r="M47" s="3">
        <v>680000</v>
      </c>
      <c r="N47" s="3">
        <v>254</v>
      </c>
      <c r="O47" s="3">
        <v>89318</v>
      </c>
      <c r="P47" s="3">
        <v>433</v>
      </c>
      <c r="Q47" s="3">
        <v>248757</v>
      </c>
      <c r="R47" s="3">
        <v>0</v>
      </c>
      <c r="S47" s="3">
        <v>0</v>
      </c>
      <c r="T47" s="3">
        <v>0</v>
      </c>
      <c r="U47" s="3">
        <v>0</v>
      </c>
      <c r="V47" s="3">
        <v>2722</v>
      </c>
      <c r="W47" s="3">
        <v>471926</v>
      </c>
      <c r="X47" s="3">
        <f t="shared" si="0"/>
        <v>72620</v>
      </c>
      <c r="Y47" s="3">
        <f t="shared" si="0"/>
        <v>19500001</v>
      </c>
      <c r="Z47" s="3">
        <v>124</v>
      </c>
      <c r="AA47" s="3">
        <v>115000</v>
      </c>
      <c r="AB47" s="3">
        <f t="shared" si="3"/>
        <v>72744</v>
      </c>
      <c r="AC47" s="3">
        <f t="shared" si="3"/>
        <v>19615001</v>
      </c>
    </row>
    <row r="48" spans="1:29" x14ac:dyDescent="0.25">
      <c r="A48" s="14" t="s">
        <v>55</v>
      </c>
      <c r="B48" s="12">
        <v>21325</v>
      </c>
      <c r="C48" s="12">
        <v>6282000</v>
      </c>
      <c r="D48" s="3">
        <v>36525</v>
      </c>
      <c r="E48" s="3">
        <v>9093000</v>
      </c>
      <c r="F48" s="3">
        <v>0</v>
      </c>
      <c r="G48" s="3">
        <v>0</v>
      </c>
      <c r="H48" s="3">
        <v>0</v>
      </c>
      <c r="I48" s="3">
        <v>0</v>
      </c>
      <c r="J48" s="3">
        <f t="shared" si="4"/>
        <v>36525</v>
      </c>
      <c r="K48" s="3">
        <f t="shared" si="4"/>
        <v>9093000</v>
      </c>
      <c r="L48" s="3">
        <v>7152</v>
      </c>
      <c r="M48" s="3">
        <v>1335000</v>
      </c>
      <c r="N48" s="3">
        <v>406</v>
      </c>
      <c r="O48" s="3">
        <v>89905</v>
      </c>
      <c r="P48" s="3">
        <v>2792</v>
      </c>
      <c r="Q48" s="3">
        <v>500619</v>
      </c>
      <c r="R48" s="3">
        <v>0</v>
      </c>
      <c r="S48" s="3">
        <v>0</v>
      </c>
      <c r="T48" s="3">
        <v>0</v>
      </c>
      <c r="U48" s="3">
        <v>0</v>
      </c>
      <c r="V48" s="3">
        <v>4994</v>
      </c>
      <c r="W48" s="3">
        <v>364476</v>
      </c>
      <c r="X48" s="3">
        <f t="shared" si="0"/>
        <v>51869</v>
      </c>
      <c r="Y48" s="3">
        <f t="shared" si="0"/>
        <v>11383000</v>
      </c>
      <c r="Z48" s="3">
        <v>145</v>
      </c>
      <c r="AA48" s="3">
        <v>165263</v>
      </c>
      <c r="AB48" s="3">
        <f t="shared" si="3"/>
        <v>52014</v>
      </c>
      <c r="AC48" s="3">
        <f t="shared" si="3"/>
        <v>11548263</v>
      </c>
    </row>
    <row r="49" spans="1:29" x14ac:dyDescent="0.25">
      <c r="A49" s="14" t="s">
        <v>119</v>
      </c>
      <c r="B49" s="12">
        <v>1525</v>
      </c>
      <c r="C49" s="12">
        <v>2132522</v>
      </c>
      <c r="D49" s="3">
        <v>6246</v>
      </c>
      <c r="E49" s="3">
        <v>2965064</v>
      </c>
      <c r="F49" s="3">
        <v>1466</v>
      </c>
      <c r="G49" s="3">
        <v>74336</v>
      </c>
      <c r="H49" s="3">
        <v>0</v>
      </c>
      <c r="I49" s="3">
        <v>0</v>
      </c>
      <c r="J49" s="3">
        <f t="shared" si="4"/>
        <v>7712</v>
      </c>
      <c r="K49" s="3">
        <f t="shared" si="4"/>
        <v>3039400</v>
      </c>
      <c r="L49" s="3">
        <v>502</v>
      </c>
      <c r="M49" s="3">
        <v>698400</v>
      </c>
      <c r="N49" s="3">
        <v>58</v>
      </c>
      <c r="O49" s="3">
        <v>28704</v>
      </c>
      <c r="P49" s="3">
        <v>194</v>
      </c>
      <c r="Q49" s="3">
        <v>111589</v>
      </c>
      <c r="R49" s="3">
        <v>0</v>
      </c>
      <c r="S49" s="3">
        <v>0</v>
      </c>
      <c r="T49" s="3">
        <v>0</v>
      </c>
      <c r="U49" s="3">
        <v>0</v>
      </c>
      <c r="V49" s="3">
        <v>1694</v>
      </c>
      <c r="W49" s="3">
        <v>446907</v>
      </c>
      <c r="X49" s="3">
        <f t="shared" si="0"/>
        <v>10160</v>
      </c>
      <c r="Y49" s="3">
        <f t="shared" si="0"/>
        <v>4325000</v>
      </c>
      <c r="Z49" s="3">
        <v>0</v>
      </c>
      <c r="AA49" s="3">
        <v>0</v>
      </c>
      <c r="AB49" s="3">
        <f t="shared" si="3"/>
        <v>10160</v>
      </c>
      <c r="AC49" s="3">
        <f t="shared" si="3"/>
        <v>4325000</v>
      </c>
    </row>
    <row r="50" spans="1:29" x14ac:dyDescent="0.25">
      <c r="A50" s="15" t="s">
        <v>56</v>
      </c>
      <c r="B50" s="16">
        <v>10550</v>
      </c>
      <c r="C50" s="16">
        <v>3552421</v>
      </c>
      <c r="D50" s="3">
        <v>12286</v>
      </c>
      <c r="E50" s="3">
        <v>3787100</v>
      </c>
      <c r="F50" s="3">
        <v>0</v>
      </c>
      <c r="G50" s="3">
        <v>0</v>
      </c>
      <c r="H50" s="3">
        <v>0</v>
      </c>
      <c r="I50" s="3">
        <v>0</v>
      </c>
      <c r="J50" s="3">
        <f t="shared" si="4"/>
        <v>12286</v>
      </c>
      <c r="K50" s="3">
        <f t="shared" si="4"/>
        <v>3787100</v>
      </c>
      <c r="L50" s="3">
        <v>932</v>
      </c>
      <c r="M50" s="3">
        <v>754900</v>
      </c>
      <c r="N50" s="3">
        <v>132</v>
      </c>
      <c r="O50" s="3">
        <v>37393</v>
      </c>
      <c r="P50" s="3">
        <v>1052</v>
      </c>
      <c r="Q50" s="3">
        <v>554515</v>
      </c>
      <c r="R50" s="3">
        <v>0</v>
      </c>
      <c r="S50" s="3">
        <v>0</v>
      </c>
      <c r="T50" s="3">
        <v>0</v>
      </c>
      <c r="U50" s="3">
        <v>0</v>
      </c>
      <c r="V50" s="3">
        <v>770</v>
      </c>
      <c r="W50" s="3">
        <v>141692</v>
      </c>
      <c r="X50" s="3">
        <f t="shared" si="0"/>
        <v>15172</v>
      </c>
      <c r="Y50" s="3">
        <f t="shared" si="0"/>
        <v>5275600</v>
      </c>
      <c r="Z50" s="3">
        <v>162</v>
      </c>
      <c r="AA50" s="3">
        <v>19500</v>
      </c>
      <c r="AB50" s="3">
        <f t="shared" si="3"/>
        <v>15334</v>
      </c>
      <c r="AC50" s="3">
        <f t="shared" si="3"/>
        <v>5295100</v>
      </c>
    </row>
    <row r="51" spans="1:29" x14ac:dyDescent="0.25">
      <c r="A51" s="15" t="s">
        <v>120</v>
      </c>
      <c r="B51" s="16">
        <v>11832</v>
      </c>
      <c r="C51" s="16">
        <v>2531720</v>
      </c>
      <c r="D51" s="3">
        <v>14552</v>
      </c>
      <c r="E51" s="3">
        <v>3497719</v>
      </c>
      <c r="F51" s="3">
        <v>212</v>
      </c>
      <c r="G51" s="3">
        <v>51613</v>
      </c>
      <c r="H51" s="3">
        <v>35</v>
      </c>
      <c r="I51" s="3">
        <v>21358</v>
      </c>
      <c r="J51" s="3">
        <f t="shared" si="4"/>
        <v>14799</v>
      </c>
      <c r="K51" s="3">
        <f t="shared" si="4"/>
        <v>3570690</v>
      </c>
      <c r="L51" s="3">
        <v>1715</v>
      </c>
      <c r="M51" s="3">
        <v>854400</v>
      </c>
      <c r="N51" s="3">
        <v>118</v>
      </c>
      <c r="O51" s="3">
        <v>91850</v>
      </c>
      <c r="P51" s="3">
        <v>1200</v>
      </c>
      <c r="Q51" s="3">
        <v>387350</v>
      </c>
      <c r="R51" s="3">
        <v>0</v>
      </c>
      <c r="S51" s="3">
        <v>0</v>
      </c>
      <c r="T51" s="3">
        <v>8</v>
      </c>
      <c r="U51" s="3">
        <v>9654</v>
      </c>
      <c r="V51" s="3">
        <v>2414</v>
      </c>
      <c r="W51" s="3">
        <v>341110</v>
      </c>
      <c r="X51" s="3">
        <f t="shared" si="0"/>
        <v>20254</v>
      </c>
      <c r="Y51" s="3">
        <f t="shared" si="0"/>
        <v>5255054</v>
      </c>
      <c r="Z51" s="3">
        <v>165</v>
      </c>
      <c r="AA51" s="3">
        <v>65321</v>
      </c>
      <c r="AB51" s="3">
        <f t="shared" si="3"/>
        <v>20419</v>
      </c>
      <c r="AC51" s="3">
        <f t="shared" si="3"/>
        <v>5320375</v>
      </c>
    </row>
    <row r="52" spans="1:29" x14ac:dyDescent="0.25">
      <c r="A52" s="15" t="s">
        <v>57</v>
      </c>
      <c r="B52" s="16">
        <v>9652</v>
      </c>
      <c r="C52" s="16">
        <v>1527787</v>
      </c>
      <c r="D52" s="3">
        <v>11256</v>
      </c>
      <c r="E52" s="3">
        <v>2121252</v>
      </c>
      <c r="F52" s="3">
        <v>166</v>
      </c>
      <c r="G52" s="3">
        <v>85219</v>
      </c>
      <c r="H52" s="3">
        <v>168</v>
      </c>
      <c r="I52" s="3">
        <v>103316</v>
      </c>
      <c r="J52" s="3">
        <f t="shared" si="4"/>
        <v>11590</v>
      </c>
      <c r="K52" s="3">
        <f t="shared" si="4"/>
        <v>2309787</v>
      </c>
      <c r="L52" s="3">
        <v>1232</v>
      </c>
      <c r="M52" s="3">
        <v>527024</v>
      </c>
      <c r="N52" s="3">
        <v>228</v>
      </c>
      <c r="O52" s="3">
        <v>43651</v>
      </c>
      <c r="P52" s="3">
        <v>1400</v>
      </c>
      <c r="Q52" s="3">
        <v>210240</v>
      </c>
      <c r="R52" s="3">
        <v>0</v>
      </c>
      <c r="S52" s="3">
        <v>0</v>
      </c>
      <c r="T52" s="3">
        <v>0</v>
      </c>
      <c r="U52" s="3">
        <v>0</v>
      </c>
      <c r="V52" s="3">
        <v>412</v>
      </c>
      <c r="W52" s="3">
        <v>41636</v>
      </c>
      <c r="X52" s="3">
        <f t="shared" si="0"/>
        <v>14862</v>
      </c>
      <c r="Y52" s="3">
        <f t="shared" si="0"/>
        <v>3132338</v>
      </c>
      <c r="Z52" s="3">
        <v>121</v>
      </c>
      <c r="AA52" s="3">
        <v>189000</v>
      </c>
      <c r="AB52" s="3">
        <f t="shared" si="3"/>
        <v>14983</v>
      </c>
      <c r="AC52" s="3">
        <f t="shared" si="3"/>
        <v>3321338</v>
      </c>
    </row>
    <row r="53" spans="1:29" x14ac:dyDescent="0.25">
      <c r="A53" s="15" t="s">
        <v>121</v>
      </c>
      <c r="B53" s="16">
        <v>112322</v>
      </c>
      <c r="C53" s="16">
        <v>7598658</v>
      </c>
      <c r="D53" s="3">
        <v>153525</v>
      </c>
      <c r="E53" s="3">
        <v>11442080</v>
      </c>
      <c r="F53" s="3">
        <v>0</v>
      </c>
      <c r="G53" s="3">
        <v>0</v>
      </c>
      <c r="H53" s="3"/>
      <c r="I53" s="3"/>
      <c r="J53" s="3">
        <f t="shared" si="4"/>
        <v>153525</v>
      </c>
      <c r="K53" s="3">
        <f t="shared" si="4"/>
        <v>11442080</v>
      </c>
      <c r="L53" s="3">
        <v>17200</v>
      </c>
      <c r="M53" s="3">
        <v>1115330</v>
      </c>
      <c r="N53" s="3">
        <v>1050</v>
      </c>
      <c r="O53" s="3">
        <v>555250</v>
      </c>
      <c r="P53" s="3">
        <v>7860</v>
      </c>
      <c r="Q53" s="3">
        <v>1061050</v>
      </c>
      <c r="R53" s="3">
        <v>0</v>
      </c>
      <c r="S53" s="3">
        <v>0</v>
      </c>
      <c r="T53" s="3">
        <v>0</v>
      </c>
      <c r="U53" s="3">
        <v>0</v>
      </c>
      <c r="V53" s="3">
        <v>2700</v>
      </c>
      <c r="W53" s="3">
        <v>354340</v>
      </c>
      <c r="X53" s="3">
        <f t="shared" si="0"/>
        <v>182335</v>
      </c>
      <c r="Y53" s="3">
        <f t="shared" si="0"/>
        <v>14528050</v>
      </c>
      <c r="Z53" s="3">
        <v>16600</v>
      </c>
      <c r="AA53" s="3">
        <v>1528200</v>
      </c>
      <c r="AB53" s="3">
        <f t="shared" si="3"/>
        <v>198935</v>
      </c>
      <c r="AC53" s="3">
        <f t="shared" si="3"/>
        <v>16056250</v>
      </c>
    </row>
    <row r="54" spans="1:29" x14ac:dyDescent="0.25">
      <c r="A54" s="15" t="s">
        <v>122</v>
      </c>
      <c r="B54" s="16">
        <v>99686</v>
      </c>
      <c r="C54" s="16">
        <v>10517618</v>
      </c>
      <c r="D54" s="3">
        <v>99658</v>
      </c>
      <c r="E54" s="3">
        <v>18359488</v>
      </c>
      <c r="F54" s="3">
        <v>556</v>
      </c>
      <c r="G54" s="3">
        <v>363319</v>
      </c>
      <c r="H54" s="3">
        <v>953</v>
      </c>
      <c r="I54" s="3">
        <v>490140</v>
      </c>
      <c r="J54" s="3">
        <f t="shared" si="4"/>
        <v>101167</v>
      </c>
      <c r="K54" s="3">
        <f t="shared" si="4"/>
        <v>19212947</v>
      </c>
      <c r="L54" s="3">
        <v>3655</v>
      </c>
      <c r="M54" s="3">
        <v>4982904</v>
      </c>
      <c r="N54" s="3">
        <v>728</v>
      </c>
      <c r="O54" s="3">
        <v>270000</v>
      </c>
      <c r="P54" s="3">
        <v>2625</v>
      </c>
      <c r="Q54" s="3">
        <v>792000</v>
      </c>
      <c r="R54" s="3">
        <v>4</v>
      </c>
      <c r="S54" s="3">
        <v>7200</v>
      </c>
      <c r="T54" s="3">
        <v>8</v>
      </c>
      <c r="U54" s="3">
        <v>3600</v>
      </c>
      <c r="V54" s="3">
        <v>8599</v>
      </c>
      <c r="W54" s="3">
        <v>598000</v>
      </c>
      <c r="X54" s="3">
        <f t="shared" si="0"/>
        <v>116786</v>
      </c>
      <c r="Y54" s="3">
        <f t="shared" si="0"/>
        <v>25866651</v>
      </c>
      <c r="Z54" s="3">
        <v>1325</v>
      </c>
      <c r="AA54" s="3">
        <v>125652</v>
      </c>
      <c r="AB54" s="3">
        <f t="shared" si="3"/>
        <v>118111</v>
      </c>
      <c r="AC54" s="3">
        <f t="shared" si="3"/>
        <v>25992303</v>
      </c>
    </row>
    <row r="55" spans="1:29" x14ac:dyDescent="0.25">
      <c r="A55" s="15" t="s">
        <v>123</v>
      </c>
      <c r="B55" s="16">
        <v>35256</v>
      </c>
      <c r="C55" s="16">
        <v>2088651</v>
      </c>
      <c r="D55" s="3">
        <v>50214</v>
      </c>
      <c r="E55" s="3">
        <v>3079975</v>
      </c>
      <c r="F55" s="3">
        <v>0</v>
      </c>
      <c r="G55" s="3">
        <v>0</v>
      </c>
      <c r="H55" s="3">
        <v>0</v>
      </c>
      <c r="I55" s="3">
        <v>0</v>
      </c>
      <c r="J55" s="3">
        <f t="shared" si="4"/>
        <v>50214</v>
      </c>
      <c r="K55" s="3">
        <f t="shared" si="4"/>
        <v>3079975</v>
      </c>
      <c r="L55" s="3">
        <v>3290</v>
      </c>
      <c r="M55" s="3">
        <v>1263525</v>
      </c>
      <c r="N55" s="3">
        <v>343</v>
      </c>
      <c r="O55" s="3">
        <v>67800</v>
      </c>
      <c r="P55" s="3">
        <v>4125</v>
      </c>
      <c r="Q55" s="3">
        <v>547200</v>
      </c>
      <c r="R55" s="3">
        <v>0</v>
      </c>
      <c r="S55" s="3">
        <v>0</v>
      </c>
      <c r="T55" s="3">
        <v>0</v>
      </c>
      <c r="U55" s="3">
        <v>0</v>
      </c>
      <c r="V55" s="3">
        <v>1480</v>
      </c>
      <c r="W55" s="3">
        <v>94500</v>
      </c>
      <c r="X55" s="3">
        <f t="shared" si="0"/>
        <v>59452</v>
      </c>
      <c r="Y55" s="3">
        <f t="shared" si="0"/>
        <v>5053000</v>
      </c>
      <c r="Z55" s="3">
        <v>4690</v>
      </c>
      <c r="AA55" s="3">
        <v>418200</v>
      </c>
      <c r="AB55" s="3">
        <f t="shared" si="3"/>
        <v>64142</v>
      </c>
      <c r="AC55" s="3">
        <f t="shared" si="3"/>
        <v>5471200</v>
      </c>
    </row>
    <row r="56" spans="1:29" x14ac:dyDescent="0.25">
      <c r="A56" s="15" t="s">
        <v>124</v>
      </c>
      <c r="B56" s="16">
        <v>17566</v>
      </c>
      <c r="C56" s="16">
        <v>1481025</v>
      </c>
      <c r="D56" s="3">
        <v>18652</v>
      </c>
      <c r="E56" s="3">
        <v>1658525</v>
      </c>
      <c r="F56" s="3">
        <v>3260</v>
      </c>
      <c r="G56" s="3">
        <v>344725</v>
      </c>
      <c r="H56" s="3">
        <v>0</v>
      </c>
      <c r="I56" s="3">
        <v>0</v>
      </c>
      <c r="J56" s="3">
        <f t="shared" si="4"/>
        <v>21912</v>
      </c>
      <c r="K56" s="3">
        <f t="shared" si="4"/>
        <v>2003250</v>
      </c>
      <c r="L56" s="3">
        <v>2544</v>
      </c>
      <c r="M56" s="3">
        <v>763750</v>
      </c>
      <c r="N56" s="3">
        <v>231</v>
      </c>
      <c r="O56" s="3">
        <v>90000</v>
      </c>
      <c r="P56" s="3">
        <v>2502</v>
      </c>
      <c r="Q56" s="3">
        <v>403750</v>
      </c>
      <c r="R56" s="3">
        <v>0</v>
      </c>
      <c r="S56" s="3">
        <v>0</v>
      </c>
      <c r="T56" s="3">
        <v>0</v>
      </c>
      <c r="U56" s="3">
        <v>0</v>
      </c>
      <c r="V56" s="3">
        <v>357</v>
      </c>
      <c r="W56" s="3">
        <v>28750</v>
      </c>
      <c r="X56" s="3">
        <f t="shared" si="0"/>
        <v>27546</v>
      </c>
      <c r="Y56" s="3">
        <f t="shared" si="0"/>
        <v>3289500</v>
      </c>
      <c r="Z56" s="3">
        <v>6474</v>
      </c>
      <c r="AA56" s="3">
        <v>1235000</v>
      </c>
      <c r="AB56" s="3">
        <f t="shared" si="3"/>
        <v>34020</v>
      </c>
      <c r="AC56" s="3">
        <f t="shared" si="3"/>
        <v>4524500</v>
      </c>
    </row>
    <row r="57" spans="1:29" x14ac:dyDescent="0.25">
      <c r="A57" s="38" t="s">
        <v>58</v>
      </c>
      <c r="B57" s="39">
        <f>SUM(B6:B56)</f>
        <v>2137653</v>
      </c>
      <c r="C57" s="39">
        <f>SUM(C6:C56)</f>
        <v>585209475</v>
      </c>
      <c r="D57" s="39">
        <f>SUM(D6:D56)</f>
        <v>2480508</v>
      </c>
      <c r="E57" s="39">
        <f t="shared" ref="E57:AC57" si="5">SUM(E6:E56)</f>
        <v>759269591</v>
      </c>
      <c r="F57" s="39">
        <f t="shared" si="5"/>
        <v>83990</v>
      </c>
      <c r="G57" s="39">
        <f t="shared" si="5"/>
        <v>31844278</v>
      </c>
      <c r="H57" s="39">
        <f t="shared" si="5"/>
        <v>49129</v>
      </c>
      <c r="I57" s="39">
        <f t="shared" si="5"/>
        <v>18772191</v>
      </c>
      <c r="J57" s="39">
        <f t="shared" si="5"/>
        <v>2613627</v>
      </c>
      <c r="K57" s="39">
        <f t="shared" si="5"/>
        <v>809886060</v>
      </c>
      <c r="L57" s="39">
        <f t="shared" si="5"/>
        <v>382924</v>
      </c>
      <c r="M57" s="39">
        <f t="shared" si="5"/>
        <v>161232952</v>
      </c>
      <c r="N57" s="39">
        <f t="shared" si="5"/>
        <v>38937</v>
      </c>
      <c r="O57" s="39">
        <f t="shared" si="5"/>
        <v>14348615</v>
      </c>
      <c r="P57" s="39">
        <f t="shared" si="5"/>
        <v>162521</v>
      </c>
      <c r="Q57" s="39">
        <f t="shared" si="5"/>
        <v>59480989</v>
      </c>
      <c r="R57" s="39">
        <f t="shared" si="5"/>
        <v>1311</v>
      </c>
      <c r="S57" s="39">
        <f t="shared" si="5"/>
        <v>4246480</v>
      </c>
      <c r="T57" s="39">
        <f t="shared" si="5"/>
        <v>5277</v>
      </c>
      <c r="U57" s="39">
        <f t="shared" si="5"/>
        <v>2707708</v>
      </c>
      <c r="V57" s="39">
        <f t="shared" si="5"/>
        <v>220178</v>
      </c>
      <c r="W57" s="39">
        <f t="shared" si="5"/>
        <v>39142066</v>
      </c>
      <c r="X57" s="39">
        <f t="shared" si="5"/>
        <v>3424775</v>
      </c>
      <c r="Y57" s="39">
        <f t="shared" si="5"/>
        <v>1091044870</v>
      </c>
      <c r="Z57" s="39">
        <f t="shared" si="5"/>
        <v>64391</v>
      </c>
      <c r="AA57" s="39">
        <f t="shared" si="5"/>
        <v>40345668</v>
      </c>
      <c r="AB57" s="39">
        <f t="shared" si="5"/>
        <v>3489166</v>
      </c>
      <c r="AC57" s="39">
        <f t="shared" si="5"/>
        <v>1131390538</v>
      </c>
    </row>
    <row r="63" spans="1:29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19"/>
      <c r="K63" s="19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19"/>
      <c r="W63" s="19"/>
      <c r="X63" s="19"/>
      <c r="Y63" s="19"/>
      <c r="Z63" s="19"/>
      <c r="AA63" s="19"/>
      <c r="AB63" s="19"/>
      <c r="AC63" s="19"/>
    </row>
    <row r="64" spans="1:29" ht="23.25" x14ac:dyDescent="0.35">
      <c r="A64" s="88" t="s">
        <v>59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</row>
    <row r="65" spans="1:29" ht="15.75" x14ac:dyDescent="0.25">
      <c r="A65" s="18" t="s">
        <v>60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20" t="s">
        <v>61</v>
      </c>
      <c r="AC65" s="21" t="s">
        <v>62</v>
      </c>
    </row>
    <row r="66" spans="1:29" x14ac:dyDescent="0.25">
      <c r="A66" s="89" t="s">
        <v>63</v>
      </c>
      <c r="B66" s="4"/>
      <c r="C66" s="5" t="s">
        <v>2</v>
      </c>
      <c r="D66" s="5"/>
      <c r="E66" s="6"/>
      <c r="F66" s="85" t="s">
        <v>2</v>
      </c>
      <c r="G66" s="66"/>
      <c r="H66" s="74" t="s">
        <v>3</v>
      </c>
      <c r="I66" s="75"/>
      <c r="J66" s="74" t="s">
        <v>3</v>
      </c>
      <c r="K66" s="75"/>
      <c r="L66" s="74" t="s">
        <v>4</v>
      </c>
      <c r="M66" s="75"/>
      <c r="N66" s="86" t="s">
        <v>5</v>
      </c>
      <c r="O66" s="87"/>
      <c r="P66" s="87"/>
      <c r="Q66" s="87"/>
      <c r="R66" s="87"/>
      <c r="S66" s="87"/>
      <c r="T66" s="7"/>
      <c r="U66" s="7"/>
      <c r="V66" s="74" t="s">
        <v>6</v>
      </c>
      <c r="W66" s="75"/>
      <c r="X66" s="74" t="s">
        <v>7</v>
      </c>
      <c r="Y66" s="75"/>
      <c r="Z66" s="86" t="s">
        <v>8</v>
      </c>
      <c r="AA66" s="87"/>
      <c r="AB66" s="74" t="s">
        <v>9</v>
      </c>
      <c r="AC66" s="75"/>
    </row>
    <row r="67" spans="1:29" x14ac:dyDescent="0.25">
      <c r="A67" s="90"/>
      <c r="B67" s="40" t="s">
        <v>10</v>
      </c>
      <c r="C67" s="8"/>
      <c r="D67" s="91" t="s">
        <v>11</v>
      </c>
      <c r="E67" s="92"/>
      <c r="F67" s="93" t="s">
        <v>12</v>
      </c>
      <c r="G67" s="94"/>
      <c r="H67" s="67" t="s">
        <v>13</v>
      </c>
      <c r="I67" s="68"/>
      <c r="J67" s="67" t="s">
        <v>14</v>
      </c>
      <c r="K67" s="68"/>
      <c r="L67" s="67"/>
      <c r="M67" s="68"/>
      <c r="N67" s="65" t="s">
        <v>15</v>
      </c>
      <c r="O67" s="66"/>
      <c r="P67" s="65" t="s">
        <v>16</v>
      </c>
      <c r="Q67" s="66"/>
      <c r="R67" s="65" t="s">
        <v>17</v>
      </c>
      <c r="S67" s="66"/>
      <c r="T67" s="41" t="s">
        <v>18</v>
      </c>
      <c r="U67" s="42"/>
      <c r="V67" s="67"/>
      <c r="W67" s="68"/>
      <c r="X67" s="67"/>
      <c r="Y67" s="68"/>
      <c r="Z67" s="65" t="s">
        <v>8</v>
      </c>
      <c r="AA67" s="66"/>
      <c r="AB67" s="67"/>
      <c r="AC67" s="68"/>
    </row>
    <row r="68" spans="1:29" x14ac:dyDescent="0.25">
      <c r="A68" s="9"/>
      <c r="B68" s="10" t="s">
        <v>19</v>
      </c>
      <c r="C68" s="10" t="s">
        <v>20</v>
      </c>
      <c r="D68" s="10" t="s">
        <v>19</v>
      </c>
      <c r="E68" s="10" t="s">
        <v>20</v>
      </c>
      <c r="F68" s="2" t="s">
        <v>19</v>
      </c>
      <c r="G68" s="2" t="s">
        <v>20</v>
      </c>
      <c r="H68" s="2" t="s">
        <v>19</v>
      </c>
      <c r="I68" s="2" t="s">
        <v>20</v>
      </c>
      <c r="J68" s="2" t="s">
        <v>19</v>
      </c>
      <c r="K68" s="2" t="s">
        <v>20</v>
      </c>
      <c r="L68" s="2" t="s">
        <v>19</v>
      </c>
      <c r="M68" s="2" t="s">
        <v>20</v>
      </c>
      <c r="N68" s="2" t="s">
        <v>19</v>
      </c>
      <c r="O68" s="2" t="s">
        <v>20</v>
      </c>
      <c r="P68" s="2" t="s">
        <v>19</v>
      </c>
      <c r="Q68" s="2" t="s">
        <v>20</v>
      </c>
      <c r="R68" s="2" t="s">
        <v>19</v>
      </c>
      <c r="S68" s="2" t="s">
        <v>20</v>
      </c>
      <c r="T68" s="2" t="s">
        <v>19</v>
      </c>
      <c r="U68" s="2" t="s">
        <v>20</v>
      </c>
      <c r="V68" s="2" t="s">
        <v>19</v>
      </c>
      <c r="W68" s="2" t="s">
        <v>20</v>
      </c>
      <c r="X68" s="2" t="s">
        <v>19</v>
      </c>
      <c r="Y68" s="2" t="s">
        <v>20</v>
      </c>
      <c r="Z68" s="2" t="s">
        <v>19</v>
      </c>
      <c r="AA68" s="2" t="s">
        <v>20</v>
      </c>
      <c r="AB68" s="2" t="s">
        <v>19</v>
      </c>
      <c r="AC68" s="2" t="s">
        <v>20</v>
      </c>
    </row>
    <row r="69" spans="1:29" x14ac:dyDescent="0.25">
      <c r="A69" s="11" t="s">
        <v>64</v>
      </c>
      <c r="B69" s="22">
        <v>46337</v>
      </c>
      <c r="C69" s="22">
        <v>10258904</v>
      </c>
      <c r="D69" s="22">
        <v>54074</v>
      </c>
      <c r="E69" s="22">
        <v>13229706</v>
      </c>
      <c r="F69" s="22">
        <v>1520</v>
      </c>
      <c r="G69" s="22">
        <v>555622</v>
      </c>
      <c r="H69" s="22">
        <v>4048</v>
      </c>
      <c r="I69" s="22">
        <v>322700</v>
      </c>
      <c r="J69" s="3">
        <f>D69+F69+H69</f>
        <v>59642</v>
      </c>
      <c r="K69" s="3">
        <f>E69+G69+I69</f>
        <v>14108028</v>
      </c>
      <c r="L69" s="22">
        <v>12951</v>
      </c>
      <c r="M69" s="22">
        <v>4468733</v>
      </c>
      <c r="N69" s="22">
        <v>1532</v>
      </c>
      <c r="O69" s="22">
        <v>603708</v>
      </c>
      <c r="P69" s="22">
        <v>6615</v>
      </c>
      <c r="Q69" s="22">
        <v>2261344</v>
      </c>
      <c r="R69" s="22">
        <v>48</v>
      </c>
      <c r="S69" s="22">
        <v>102500</v>
      </c>
      <c r="T69" s="22">
        <v>266</v>
      </c>
      <c r="U69" s="22">
        <v>101760</v>
      </c>
      <c r="V69" s="22">
        <v>7516</v>
      </c>
      <c r="W69" s="22">
        <v>1018147</v>
      </c>
      <c r="X69" s="3">
        <f>J69+L69+N69+P69+R69+T69+V69</f>
        <v>88570</v>
      </c>
      <c r="Y69" s="3">
        <f>K69+M69+O69+Q69+S69+U69+W69</f>
        <v>22664220</v>
      </c>
      <c r="Z69" s="22">
        <v>5565</v>
      </c>
      <c r="AA69" s="22">
        <v>176235</v>
      </c>
      <c r="AB69" s="3">
        <f t="shared" ref="AB69:AC84" si="6">X69+Z69</f>
        <v>94135</v>
      </c>
      <c r="AC69" s="3">
        <f t="shared" si="6"/>
        <v>22840455</v>
      </c>
    </row>
    <row r="70" spans="1:29" x14ac:dyDescent="0.25">
      <c r="A70" s="13" t="s">
        <v>65</v>
      </c>
      <c r="B70" s="22">
        <v>998</v>
      </c>
      <c r="C70" s="22">
        <v>253984</v>
      </c>
      <c r="D70" s="22">
        <v>1164</v>
      </c>
      <c r="E70" s="22">
        <v>327533</v>
      </c>
      <c r="F70" s="22">
        <v>34</v>
      </c>
      <c r="G70" s="22">
        <v>13756</v>
      </c>
      <c r="H70" s="22">
        <v>24</v>
      </c>
      <c r="I70" s="22">
        <v>7990</v>
      </c>
      <c r="J70" s="3">
        <f t="shared" ref="J70:K89" si="7">D70+F70+H70</f>
        <v>1222</v>
      </c>
      <c r="K70" s="3">
        <f t="shared" si="7"/>
        <v>349279</v>
      </c>
      <c r="L70" s="22">
        <v>1105</v>
      </c>
      <c r="M70" s="22">
        <v>489462</v>
      </c>
      <c r="N70" s="22">
        <v>208</v>
      </c>
      <c r="O70" s="22">
        <v>71340</v>
      </c>
      <c r="P70" s="22">
        <v>656</v>
      </c>
      <c r="Q70" s="22">
        <v>286862</v>
      </c>
      <c r="R70" s="22">
        <v>0</v>
      </c>
      <c r="S70" s="22">
        <v>0</v>
      </c>
      <c r="T70" s="22">
        <v>128</v>
      </c>
      <c r="U70" s="22">
        <v>12909</v>
      </c>
      <c r="V70" s="22">
        <v>572</v>
      </c>
      <c r="W70" s="22">
        <v>91541</v>
      </c>
      <c r="X70" s="3">
        <f t="shared" ref="X70:Y89" si="8">J70+L70+N70+P70+R70+T70+V70</f>
        <v>3891</v>
      </c>
      <c r="Y70" s="3">
        <f t="shared" si="8"/>
        <v>1301393</v>
      </c>
      <c r="Z70" s="22">
        <v>1310</v>
      </c>
      <c r="AA70" s="22">
        <v>271121</v>
      </c>
      <c r="AB70" s="3">
        <f t="shared" si="6"/>
        <v>5201</v>
      </c>
      <c r="AC70" s="3">
        <f t="shared" si="6"/>
        <v>1572514</v>
      </c>
    </row>
    <row r="71" spans="1:29" x14ac:dyDescent="0.25">
      <c r="A71" s="13" t="s">
        <v>66</v>
      </c>
      <c r="B71" s="22">
        <v>31125</v>
      </c>
      <c r="C71" s="22">
        <v>8596698</v>
      </c>
      <c r="D71" s="22">
        <v>36322</v>
      </c>
      <c r="E71" s="22">
        <v>11086154</v>
      </c>
      <c r="F71" s="22">
        <v>1022</v>
      </c>
      <c r="G71" s="22">
        <v>465598</v>
      </c>
      <c r="H71" s="22">
        <v>704</v>
      </c>
      <c r="I71" s="22">
        <v>270442</v>
      </c>
      <c r="J71" s="3">
        <f t="shared" si="7"/>
        <v>38048</v>
      </c>
      <c r="K71" s="3">
        <f t="shared" si="7"/>
        <v>11822194</v>
      </c>
      <c r="L71" s="22">
        <v>11898</v>
      </c>
      <c r="M71" s="22">
        <v>4787450</v>
      </c>
      <c r="N71" s="22">
        <v>1222</v>
      </c>
      <c r="O71" s="22">
        <v>435950</v>
      </c>
      <c r="P71" s="22">
        <v>5556</v>
      </c>
      <c r="Q71" s="22">
        <v>1936804</v>
      </c>
      <c r="R71" s="22">
        <v>96</v>
      </c>
      <c r="S71" s="22">
        <v>506875</v>
      </c>
      <c r="T71" s="22">
        <v>156</v>
      </c>
      <c r="U71" s="22">
        <f>Q71*4.5/100</f>
        <v>87156.18</v>
      </c>
      <c r="V71" s="22">
        <v>6078</v>
      </c>
      <c r="W71" s="22">
        <v>1305814</v>
      </c>
      <c r="X71" s="3">
        <f t="shared" si="8"/>
        <v>63054</v>
      </c>
      <c r="Y71" s="3">
        <f t="shared" si="8"/>
        <v>20882243.18</v>
      </c>
      <c r="Z71" s="22">
        <v>1672</v>
      </c>
      <c r="AA71" s="22">
        <v>942568</v>
      </c>
      <c r="AB71" s="3">
        <f t="shared" si="6"/>
        <v>64726</v>
      </c>
      <c r="AC71" s="3">
        <f t="shared" si="6"/>
        <v>21824811.18</v>
      </c>
    </row>
    <row r="72" spans="1:29" x14ac:dyDescent="0.25">
      <c r="A72" s="13" t="s">
        <v>67</v>
      </c>
      <c r="B72" s="22">
        <v>157330</v>
      </c>
      <c r="C72" s="22">
        <v>52579744</v>
      </c>
      <c r="D72" s="22">
        <v>183600</v>
      </c>
      <c r="E72" s="22">
        <v>67805937</v>
      </c>
      <c r="F72" s="22">
        <v>5162</v>
      </c>
      <c r="G72" s="22">
        <v>2847716</v>
      </c>
      <c r="H72" s="22">
        <v>3558</v>
      </c>
      <c r="I72" s="22">
        <v>1654099</v>
      </c>
      <c r="J72" s="3">
        <f t="shared" si="7"/>
        <v>192320</v>
      </c>
      <c r="K72" s="3">
        <f t="shared" si="7"/>
        <v>72307752</v>
      </c>
      <c r="L72" s="22">
        <v>4346</v>
      </c>
      <c r="M72" s="22">
        <v>10688894</v>
      </c>
      <c r="N72" s="22">
        <v>1940</v>
      </c>
      <c r="O72" s="22">
        <v>737502</v>
      </c>
      <c r="P72" s="22">
        <v>8333</v>
      </c>
      <c r="Q72" s="22">
        <v>2981550</v>
      </c>
      <c r="R72" s="22">
        <v>174</v>
      </c>
      <c r="S72" s="22">
        <v>613252</v>
      </c>
      <c r="T72" s="22">
        <v>284</v>
      </c>
      <c r="U72" s="22">
        <v>134170</v>
      </c>
      <c r="V72" s="22">
        <v>7793</v>
      </c>
      <c r="W72" s="22">
        <v>1564739</v>
      </c>
      <c r="X72" s="3">
        <f t="shared" si="8"/>
        <v>215190</v>
      </c>
      <c r="Y72" s="3">
        <f t="shared" si="8"/>
        <v>89027859</v>
      </c>
      <c r="Z72" s="22">
        <v>5625</v>
      </c>
      <c r="AA72" s="22">
        <v>4813676</v>
      </c>
      <c r="AB72" s="3">
        <f t="shared" si="6"/>
        <v>220815</v>
      </c>
      <c r="AC72" s="3">
        <f t="shared" si="6"/>
        <v>93841535</v>
      </c>
    </row>
    <row r="73" spans="1:29" x14ac:dyDescent="0.25">
      <c r="A73" s="13" t="s">
        <v>68</v>
      </c>
      <c r="B73" s="22">
        <v>33492</v>
      </c>
      <c r="C73" s="22">
        <v>8813994</v>
      </c>
      <c r="D73" s="22">
        <v>39084</v>
      </c>
      <c r="E73" s="22">
        <v>11366374</v>
      </c>
      <c r="F73" s="22">
        <v>1098</v>
      </c>
      <c r="G73" s="22">
        <v>477365</v>
      </c>
      <c r="H73" s="22">
        <v>757</v>
      </c>
      <c r="I73" s="22">
        <v>277278</v>
      </c>
      <c r="J73" s="3">
        <f t="shared" si="7"/>
        <v>40939</v>
      </c>
      <c r="K73" s="3">
        <f t="shared" si="7"/>
        <v>12121017</v>
      </c>
      <c r="L73" s="22">
        <v>12474</v>
      </c>
      <c r="M73" s="22">
        <v>5257802</v>
      </c>
      <c r="N73" s="22">
        <v>782</v>
      </c>
      <c r="O73" s="22">
        <v>265465</v>
      </c>
      <c r="P73" s="22">
        <v>4004</v>
      </c>
      <c r="Q73" s="22">
        <v>1042085</v>
      </c>
      <c r="R73" s="22">
        <v>8</v>
      </c>
      <c r="S73" s="22">
        <v>2472</v>
      </c>
      <c r="T73" s="22">
        <v>40</v>
      </c>
      <c r="U73" s="22">
        <v>46894</v>
      </c>
      <c r="V73" s="22">
        <v>7832</v>
      </c>
      <c r="W73" s="22">
        <v>1275793</v>
      </c>
      <c r="X73" s="3">
        <f t="shared" si="8"/>
        <v>66079</v>
      </c>
      <c r="Y73" s="3">
        <f t="shared" si="8"/>
        <v>20011528</v>
      </c>
      <c r="Z73" s="22">
        <v>3211</v>
      </c>
      <c r="AA73" s="22">
        <v>1108294</v>
      </c>
      <c r="AB73" s="3">
        <f t="shared" si="6"/>
        <v>69290</v>
      </c>
      <c r="AC73" s="3">
        <f t="shared" si="6"/>
        <v>21119822</v>
      </c>
    </row>
    <row r="74" spans="1:29" x14ac:dyDescent="0.25">
      <c r="A74" s="13" t="s">
        <v>69</v>
      </c>
      <c r="B74" s="22">
        <v>0</v>
      </c>
      <c r="C74" s="22">
        <v>0</v>
      </c>
      <c r="D74" s="22">
        <v>15</v>
      </c>
      <c r="E74" s="22">
        <v>2500</v>
      </c>
      <c r="F74" s="22">
        <v>15</v>
      </c>
      <c r="G74" s="22">
        <v>2500</v>
      </c>
      <c r="H74" s="22">
        <v>0</v>
      </c>
      <c r="I74" s="22">
        <v>0</v>
      </c>
      <c r="J74" s="3">
        <f t="shared" si="7"/>
        <v>30</v>
      </c>
      <c r="K74" s="3">
        <f t="shared" si="7"/>
        <v>5000</v>
      </c>
      <c r="L74" s="22">
        <v>252</v>
      </c>
      <c r="M74" s="22">
        <v>99867</v>
      </c>
      <c r="N74" s="22">
        <v>14</v>
      </c>
      <c r="O74" s="22">
        <v>2600</v>
      </c>
      <c r="P74" s="22">
        <v>145</v>
      </c>
      <c r="Q74" s="22">
        <v>26180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3">
        <f t="shared" si="8"/>
        <v>441</v>
      </c>
      <c r="Y74" s="3">
        <f t="shared" si="8"/>
        <v>133647</v>
      </c>
      <c r="Z74" s="22">
        <v>12</v>
      </c>
      <c r="AA74" s="22">
        <v>1252</v>
      </c>
      <c r="AB74" s="3">
        <f t="shared" si="6"/>
        <v>453</v>
      </c>
      <c r="AC74" s="3">
        <f t="shared" si="6"/>
        <v>134899</v>
      </c>
    </row>
    <row r="75" spans="1:29" x14ac:dyDescent="0.25">
      <c r="A75" s="13" t="s">
        <v>70</v>
      </c>
      <c r="B75" s="22">
        <v>18111</v>
      </c>
      <c r="C75" s="22">
        <v>4380230</v>
      </c>
      <c r="D75" s="22">
        <v>21135</v>
      </c>
      <c r="E75" s="22">
        <v>5648668</v>
      </c>
      <c r="F75" s="22">
        <v>594</v>
      </c>
      <c r="G75" s="22">
        <v>237233</v>
      </c>
      <c r="H75" s="22">
        <v>410</v>
      </c>
      <c r="I75" s="22">
        <v>137798</v>
      </c>
      <c r="J75" s="3">
        <f t="shared" si="7"/>
        <v>22139</v>
      </c>
      <c r="K75" s="3">
        <f t="shared" si="7"/>
        <v>6023699</v>
      </c>
      <c r="L75" s="22">
        <v>6042</v>
      </c>
      <c r="M75" s="22">
        <v>2104321</v>
      </c>
      <c r="N75" s="22">
        <v>674</v>
      </c>
      <c r="O75" s="22">
        <v>261386</v>
      </c>
      <c r="P75" s="22">
        <v>2730</v>
      </c>
      <c r="Q75" s="22">
        <v>1161645</v>
      </c>
      <c r="R75" s="22">
        <v>24</v>
      </c>
      <c r="S75" s="22">
        <v>165408</v>
      </c>
      <c r="T75" s="22">
        <v>27</v>
      </c>
      <c r="U75" s="22">
        <v>52274</v>
      </c>
      <c r="V75" s="22">
        <v>3016</v>
      </c>
      <c r="W75" s="22">
        <v>586224</v>
      </c>
      <c r="X75" s="3">
        <f t="shared" si="8"/>
        <v>34652</v>
      </c>
      <c r="Y75" s="3">
        <f t="shared" si="8"/>
        <v>10354957</v>
      </c>
      <c r="Z75" s="22">
        <v>2287</v>
      </c>
      <c r="AA75" s="22">
        <v>1177089</v>
      </c>
      <c r="AB75" s="3">
        <f t="shared" si="6"/>
        <v>36939</v>
      </c>
      <c r="AC75" s="3">
        <f t="shared" si="6"/>
        <v>11532046</v>
      </c>
    </row>
    <row r="76" spans="1:29" x14ac:dyDescent="0.25">
      <c r="A76" s="13" t="s">
        <v>71</v>
      </c>
      <c r="B76" s="22">
        <v>168264</v>
      </c>
      <c r="C76" s="22">
        <v>43768794</v>
      </c>
      <c r="D76" s="22">
        <v>196359</v>
      </c>
      <c r="E76" s="22">
        <v>56443485</v>
      </c>
      <c r="F76" s="22">
        <v>5520</v>
      </c>
      <c r="G76" s="22">
        <v>2370515</v>
      </c>
      <c r="H76" s="22">
        <v>3805</v>
      </c>
      <c r="I76" s="22">
        <v>1376916</v>
      </c>
      <c r="J76" s="3">
        <f t="shared" si="7"/>
        <v>205684</v>
      </c>
      <c r="K76" s="3">
        <f t="shared" si="7"/>
        <v>60190916</v>
      </c>
      <c r="L76" s="22">
        <v>22260</v>
      </c>
      <c r="M76" s="22">
        <v>9305296</v>
      </c>
      <c r="N76" s="22">
        <v>2716</v>
      </c>
      <c r="O76" s="22">
        <v>998286</v>
      </c>
      <c r="P76" s="22">
        <v>10374</v>
      </c>
      <c r="Q76" s="22">
        <v>3519275</v>
      </c>
      <c r="R76" s="22">
        <v>145</v>
      </c>
      <c r="S76" s="22">
        <v>325565</v>
      </c>
      <c r="T76" s="22">
        <v>325</v>
      </c>
      <c r="U76" s="22">
        <v>158368</v>
      </c>
      <c r="V76" s="22">
        <v>21930</v>
      </c>
      <c r="W76" s="22">
        <v>3998298</v>
      </c>
      <c r="X76" s="3">
        <f t="shared" si="8"/>
        <v>263434</v>
      </c>
      <c r="Y76" s="3">
        <f t="shared" si="8"/>
        <v>78496004</v>
      </c>
      <c r="Z76" s="22">
        <v>4438</v>
      </c>
      <c r="AA76" s="22">
        <v>2403130</v>
      </c>
      <c r="AB76" s="3">
        <f t="shared" si="6"/>
        <v>267872</v>
      </c>
      <c r="AC76" s="3">
        <f t="shared" si="6"/>
        <v>80899134</v>
      </c>
    </row>
    <row r="77" spans="1:29" x14ac:dyDescent="0.25">
      <c r="A77" s="13" t="s">
        <v>72</v>
      </c>
      <c r="B77" s="22">
        <v>3694</v>
      </c>
      <c r="C77" s="22">
        <v>1082762</v>
      </c>
      <c r="D77" s="22">
        <v>4311</v>
      </c>
      <c r="E77" s="22">
        <v>1396310</v>
      </c>
      <c r="F77" s="22">
        <v>120</v>
      </c>
      <c r="G77" s="22">
        <v>58642</v>
      </c>
      <c r="H77" s="22">
        <v>84</v>
      </c>
      <c r="I77" s="22">
        <v>34062</v>
      </c>
      <c r="J77" s="3">
        <f t="shared" si="7"/>
        <v>4515</v>
      </c>
      <c r="K77" s="3">
        <f t="shared" si="7"/>
        <v>1489014</v>
      </c>
      <c r="L77" s="22">
        <v>2036</v>
      </c>
      <c r="M77" s="22">
        <v>780932</v>
      </c>
      <c r="N77" s="22">
        <v>370</v>
      </c>
      <c r="O77" s="22">
        <v>122028</v>
      </c>
      <c r="P77" s="22">
        <v>1288</v>
      </c>
      <c r="Q77" s="22">
        <v>484190</v>
      </c>
      <c r="R77" s="22">
        <v>18</v>
      </c>
      <c r="S77" s="22">
        <v>53770</v>
      </c>
      <c r="T77" s="22">
        <v>114</v>
      </c>
      <c r="U77" s="22">
        <v>21789</v>
      </c>
      <c r="V77" s="22">
        <v>1564</v>
      </c>
      <c r="W77" s="22">
        <v>254014</v>
      </c>
      <c r="X77" s="3">
        <f t="shared" si="8"/>
        <v>9905</v>
      </c>
      <c r="Y77" s="3">
        <f t="shared" si="8"/>
        <v>3205737</v>
      </c>
      <c r="Z77" s="22">
        <v>455</v>
      </c>
      <c r="AA77" s="22">
        <v>181745</v>
      </c>
      <c r="AB77" s="3">
        <f t="shared" si="6"/>
        <v>10360</v>
      </c>
      <c r="AC77" s="3">
        <f t="shared" si="6"/>
        <v>3387482</v>
      </c>
    </row>
    <row r="78" spans="1:29" x14ac:dyDescent="0.25">
      <c r="A78" s="13" t="s">
        <v>73</v>
      </c>
      <c r="B78" s="22">
        <v>9722</v>
      </c>
      <c r="C78" s="22">
        <v>3045740</v>
      </c>
      <c r="D78" s="22">
        <v>11344</v>
      </c>
      <c r="E78" s="22">
        <v>3927734</v>
      </c>
      <c r="F78" s="22">
        <v>318</v>
      </c>
      <c r="G78" s="22">
        <v>164957</v>
      </c>
      <c r="H78" s="22">
        <v>220</v>
      </c>
      <c r="I78" s="22">
        <v>95816</v>
      </c>
      <c r="J78" s="3">
        <f t="shared" si="7"/>
        <v>11882</v>
      </c>
      <c r="K78" s="3">
        <f t="shared" si="7"/>
        <v>4188507</v>
      </c>
      <c r="L78" s="22">
        <v>4760</v>
      </c>
      <c r="M78" s="22">
        <v>1873774</v>
      </c>
      <c r="N78" s="22">
        <v>408</v>
      </c>
      <c r="O78" s="22">
        <v>147088</v>
      </c>
      <c r="P78" s="22">
        <v>1464</v>
      </c>
      <c r="Q78" s="22">
        <v>566764</v>
      </c>
      <c r="R78" s="22">
        <v>4</v>
      </c>
      <c r="S78" s="22">
        <v>2908</v>
      </c>
      <c r="T78" s="22">
        <v>115</v>
      </c>
      <c r="U78" s="22">
        <v>25504</v>
      </c>
      <c r="V78" s="22">
        <v>1890</v>
      </c>
      <c r="W78" s="22">
        <v>400894</v>
      </c>
      <c r="X78" s="3">
        <f t="shared" si="8"/>
        <v>20523</v>
      </c>
      <c r="Y78" s="3">
        <f t="shared" si="8"/>
        <v>7205439</v>
      </c>
      <c r="Z78" s="22">
        <v>1072</v>
      </c>
      <c r="AA78" s="22">
        <v>570569</v>
      </c>
      <c r="AB78" s="3">
        <f t="shared" si="6"/>
        <v>21595</v>
      </c>
      <c r="AC78" s="3">
        <f t="shared" si="6"/>
        <v>7776008</v>
      </c>
    </row>
    <row r="79" spans="1:29" x14ac:dyDescent="0.25">
      <c r="A79" s="13" t="s">
        <v>74</v>
      </c>
      <c r="B79" s="22">
        <v>6538</v>
      </c>
      <c r="C79" s="22">
        <v>1775220</v>
      </c>
      <c r="D79" s="22">
        <v>7630</v>
      </c>
      <c r="E79" s="22">
        <v>2289294</v>
      </c>
      <c r="F79" s="22">
        <v>215</v>
      </c>
      <c r="G79" s="22">
        <v>96146</v>
      </c>
      <c r="H79" s="22">
        <v>148</v>
      </c>
      <c r="I79" s="22">
        <v>55846</v>
      </c>
      <c r="J79" s="3">
        <f t="shared" si="7"/>
        <v>7993</v>
      </c>
      <c r="K79" s="3">
        <f t="shared" si="7"/>
        <v>2441286</v>
      </c>
      <c r="L79" s="22">
        <v>5422</v>
      </c>
      <c r="M79" s="22">
        <v>1980022</v>
      </c>
      <c r="N79" s="22">
        <v>280</v>
      </c>
      <c r="O79" s="22">
        <v>91055</v>
      </c>
      <c r="P79" s="22">
        <v>924</v>
      </c>
      <c r="Q79" s="22">
        <v>365161</v>
      </c>
      <c r="R79" s="22">
        <v>8</v>
      </c>
      <c r="S79" s="22">
        <v>6140</v>
      </c>
      <c r="T79" s="22">
        <v>85</v>
      </c>
      <c r="U79" s="22">
        <v>16432</v>
      </c>
      <c r="V79" s="22">
        <v>1000</v>
      </c>
      <c r="W79" s="22">
        <v>184660</v>
      </c>
      <c r="X79" s="3">
        <f t="shared" si="8"/>
        <v>15712</v>
      </c>
      <c r="Y79" s="3">
        <f t="shared" si="8"/>
        <v>5084756</v>
      </c>
      <c r="Z79" s="22">
        <v>975</v>
      </c>
      <c r="AA79" s="22">
        <v>976362</v>
      </c>
      <c r="AB79" s="3">
        <f t="shared" si="6"/>
        <v>16687</v>
      </c>
      <c r="AC79" s="3">
        <f t="shared" si="6"/>
        <v>6061118</v>
      </c>
    </row>
    <row r="80" spans="1:29" x14ac:dyDescent="0.25">
      <c r="A80" s="13" t="s">
        <v>75</v>
      </c>
      <c r="B80" s="22">
        <v>2854</v>
      </c>
      <c r="C80" s="22">
        <v>870642</v>
      </c>
      <c r="D80" s="22">
        <v>3329</v>
      </c>
      <c r="E80" s="22">
        <v>1122765</v>
      </c>
      <c r="F80" s="22">
        <v>94</v>
      </c>
      <c r="G80" s="22">
        <v>47154</v>
      </c>
      <c r="H80" s="22">
        <v>65</v>
      </c>
      <c r="I80" s="22">
        <v>27389</v>
      </c>
      <c r="J80" s="3">
        <f t="shared" si="7"/>
        <v>3488</v>
      </c>
      <c r="K80" s="3">
        <f t="shared" si="7"/>
        <v>1197308</v>
      </c>
      <c r="L80" s="22">
        <v>1846</v>
      </c>
      <c r="M80" s="22">
        <v>730716</v>
      </c>
      <c r="N80" s="22">
        <v>222</v>
      </c>
      <c r="O80" s="22">
        <v>84132</v>
      </c>
      <c r="P80" s="22">
        <v>588</v>
      </c>
      <c r="Q80" s="22">
        <v>258924</v>
      </c>
      <c r="R80" s="22">
        <v>0</v>
      </c>
      <c r="S80" s="22">
        <v>0</v>
      </c>
      <c r="T80" s="22">
        <v>86</v>
      </c>
      <c r="U80" s="22">
        <v>11652</v>
      </c>
      <c r="V80" s="22">
        <v>654</v>
      </c>
      <c r="W80" s="22">
        <v>106808</v>
      </c>
      <c r="X80" s="3">
        <f t="shared" si="8"/>
        <v>6884</v>
      </c>
      <c r="Y80" s="3">
        <f t="shared" si="8"/>
        <v>2389540</v>
      </c>
      <c r="Z80" s="22">
        <v>454</v>
      </c>
      <c r="AA80" s="22">
        <v>224965</v>
      </c>
      <c r="AB80" s="3">
        <f t="shared" si="6"/>
        <v>7338</v>
      </c>
      <c r="AC80" s="3">
        <f t="shared" si="6"/>
        <v>2614505</v>
      </c>
    </row>
    <row r="81" spans="1:29" x14ac:dyDescent="0.25">
      <c r="A81" s="13" t="s">
        <v>76</v>
      </c>
      <c r="B81" s="22">
        <v>3328</v>
      </c>
      <c r="C81" s="22">
        <v>841778</v>
      </c>
      <c r="D81" s="22">
        <v>3884</v>
      </c>
      <c r="E81" s="22">
        <v>1085543</v>
      </c>
      <c r="F81" s="22">
        <v>110</v>
      </c>
      <c r="G81" s="22">
        <v>45591</v>
      </c>
      <c r="H81" s="22">
        <v>75</v>
      </c>
      <c r="I81" s="22">
        <v>26481</v>
      </c>
      <c r="J81" s="3">
        <f t="shared" si="7"/>
        <v>4069</v>
      </c>
      <c r="K81" s="3">
        <f t="shared" si="7"/>
        <v>1157615</v>
      </c>
      <c r="L81" s="22">
        <v>1874</v>
      </c>
      <c r="M81" s="22">
        <v>849537</v>
      </c>
      <c r="N81" s="22">
        <v>246</v>
      </c>
      <c r="O81" s="22">
        <v>86370</v>
      </c>
      <c r="P81" s="22">
        <v>976</v>
      </c>
      <c r="Q81" s="22">
        <v>391878</v>
      </c>
      <c r="R81" s="22">
        <v>4</v>
      </c>
      <c r="S81" s="22">
        <v>1170</v>
      </c>
      <c r="T81" s="22">
        <v>75</v>
      </c>
      <c r="U81" s="22">
        <v>17635</v>
      </c>
      <c r="V81" s="22">
        <v>1626</v>
      </c>
      <c r="W81" s="22">
        <v>297534</v>
      </c>
      <c r="X81" s="3">
        <f t="shared" si="8"/>
        <v>8870</v>
      </c>
      <c r="Y81" s="3">
        <f t="shared" si="8"/>
        <v>2801739</v>
      </c>
      <c r="Z81" s="22">
        <v>608</v>
      </c>
      <c r="AA81" s="22">
        <v>239769</v>
      </c>
      <c r="AB81" s="3">
        <f t="shared" si="6"/>
        <v>9478</v>
      </c>
      <c r="AC81" s="3">
        <f t="shared" si="6"/>
        <v>3041508</v>
      </c>
    </row>
    <row r="82" spans="1:29" x14ac:dyDescent="0.25">
      <c r="A82" s="14" t="s">
        <v>77</v>
      </c>
      <c r="B82" s="22">
        <v>11942</v>
      </c>
      <c r="C82" s="22">
        <v>3461592</v>
      </c>
      <c r="D82" s="22">
        <v>13936</v>
      </c>
      <c r="E82" s="22">
        <v>4464009</v>
      </c>
      <c r="F82" s="22">
        <v>392</v>
      </c>
      <c r="G82" s="22">
        <v>187480</v>
      </c>
      <c r="H82" s="22">
        <v>270</v>
      </c>
      <c r="I82" s="22">
        <v>108898</v>
      </c>
      <c r="J82" s="3">
        <f t="shared" si="7"/>
        <v>14598</v>
      </c>
      <c r="K82" s="3">
        <f t="shared" si="7"/>
        <v>4760387</v>
      </c>
      <c r="L82" s="22">
        <v>4046</v>
      </c>
      <c r="M82" s="22">
        <v>1625272</v>
      </c>
      <c r="N82" s="22">
        <v>1044</v>
      </c>
      <c r="O82" s="22">
        <v>383433</v>
      </c>
      <c r="P82" s="22">
        <v>3579</v>
      </c>
      <c r="Q82" s="22">
        <v>1473838</v>
      </c>
      <c r="R82" s="22">
        <v>24</v>
      </c>
      <c r="S82" s="22">
        <v>11214</v>
      </c>
      <c r="T82" s="22">
        <v>66</v>
      </c>
      <c r="U82" s="22">
        <v>66324</v>
      </c>
      <c r="V82" s="22">
        <v>3880</v>
      </c>
      <c r="W82" s="22">
        <v>679264</v>
      </c>
      <c r="X82" s="3">
        <f t="shared" si="8"/>
        <v>27237</v>
      </c>
      <c r="Y82" s="3">
        <f t="shared" si="8"/>
        <v>8999732</v>
      </c>
      <c r="Z82" s="22">
        <v>2210</v>
      </c>
      <c r="AA82" s="22">
        <v>739114</v>
      </c>
      <c r="AB82" s="3">
        <f t="shared" si="6"/>
        <v>29447</v>
      </c>
      <c r="AC82" s="3">
        <f t="shared" si="6"/>
        <v>9738846</v>
      </c>
    </row>
    <row r="83" spans="1:29" x14ac:dyDescent="0.25">
      <c r="A83" s="14" t="s">
        <v>78</v>
      </c>
      <c r="B83" s="22">
        <v>5266</v>
      </c>
      <c r="C83" s="22">
        <v>1554774</v>
      </c>
      <c r="D83" s="22">
        <v>6145</v>
      </c>
      <c r="E83" s="22">
        <v>2005010</v>
      </c>
      <c r="F83" s="22">
        <v>174</v>
      </c>
      <c r="G83" s="22">
        <v>84206</v>
      </c>
      <c r="H83" s="22">
        <v>120</v>
      </c>
      <c r="I83" s="22">
        <v>48911</v>
      </c>
      <c r="J83" s="3">
        <f t="shared" si="7"/>
        <v>6439</v>
      </c>
      <c r="K83" s="3">
        <f t="shared" si="7"/>
        <v>2138127</v>
      </c>
      <c r="L83" s="22">
        <v>2008</v>
      </c>
      <c r="M83" s="22">
        <v>812085</v>
      </c>
      <c r="N83" s="22">
        <v>416</v>
      </c>
      <c r="O83" s="22">
        <v>150230</v>
      </c>
      <c r="P83" s="22">
        <v>1180</v>
      </c>
      <c r="Q83" s="22">
        <v>491318</v>
      </c>
      <c r="R83" s="22">
        <v>0</v>
      </c>
      <c r="S83" s="22">
        <v>0</v>
      </c>
      <c r="T83" s="22">
        <v>28</v>
      </c>
      <c r="U83" s="22">
        <v>22109</v>
      </c>
      <c r="V83" s="22">
        <v>2482</v>
      </c>
      <c r="W83" s="22">
        <v>398820</v>
      </c>
      <c r="X83" s="3">
        <f t="shared" si="8"/>
        <v>12553</v>
      </c>
      <c r="Y83" s="3">
        <f t="shared" si="8"/>
        <v>4012689</v>
      </c>
      <c r="Z83" s="22">
        <v>1222</v>
      </c>
      <c r="AA83" s="22">
        <v>428740</v>
      </c>
      <c r="AB83" s="3">
        <f t="shared" si="6"/>
        <v>13775</v>
      </c>
      <c r="AC83" s="3">
        <f t="shared" si="6"/>
        <v>4441429</v>
      </c>
    </row>
    <row r="84" spans="1:29" x14ac:dyDescent="0.25">
      <c r="A84" s="14" t="s">
        <v>79</v>
      </c>
      <c r="B84" s="22">
        <v>67334</v>
      </c>
      <c r="C84" s="22">
        <v>19743114</v>
      </c>
      <c r="D84" s="22">
        <v>78576</v>
      </c>
      <c r="E84" s="22">
        <v>25460381</v>
      </c>
      <c r="F84" s="22">
        <v>2210</v>
      </c>
      <c r="G84" s="22">
        <v>1069286</v>
      </c>
      <c r="H84" s="22">
        <v>1524</v>
      </c>
      <c r="I84" s="22">
        <v>621096</v>
      </c>
      <c r="J84" s="3">
        <f t="shared" si="7"/>
        <v>82310</v>
      </c>
      <c r="K84" s="3">
        <f t="shared" si="7"/>
        <v>27150763</v>
      </c>
      <c r="L84" s="22">
        <v>28512</v>
      </c>
      <c r="M84" s="22">
        <v>12247822</v>
      </c>
      <c r="N84" s="22">
        <v>3332</v>
      </c>
      <c r="O84" s="22">
        <v>1239294</v>
      </c>
      <c r="P84" s="22">
        <v>12873</v>
      </c>
      <c r="Q84" s="22">
        <v>5380512</v>
      </c>
      <c r="R84" s="22">
        <v>111</v>
      </c>
      <c r="S84" s="22">
        <v>308884</v>
      </c>
      <c r="T84" s="22">
        <v>329</v>
      </c>
      <c r="U84" s="22">
        <v>242123</v>
      </c>
      <c r="V84" s="22">
        <v>12110</v>
      </c>
      <c r="W84" s="22">
        <v>2448894</v>
      </c>
      <c r="X84" s="3">
        <f t="shared" si="8"/>
        <v>139577</v>
      </c>
      <c r="Y84" s="3">
        <f t="shared" si="8"/>
        <v>49018292</v>
      </c>
      <c r="Z84" s="22">
        <v>2053</v>
      </c>
      <c r="AA84" s="22">
        <v>1671632</v>
      </c>
      <c r="AB84" s="3">
        <f t="shared" si="6"/>
        <v>141630</v>
      </c>
      <c r="AC84" s="3">
        <f t="shared" si="6"/>
        <v>50689924</v>
      </c>
    </row>
    <row r="85" spans="1:29" x14ac:dyDescent="0.25">
      <c r="A85" s="14" t="s">
        <v>80</v>
      </c>
      <c r="B85" s="22">
        <v>13174</v>
      </c>
      <c r="C85" s="22">
        <v>3087282</v>
      </c>
      <c r="D85" s="22">
        <v>15374</v>
      </c>
      <c r="E85" s="22">
        <v>3981305</v>
      </c>
      <c r="F85" s="22">
        <v>432</v>
      </c>
      <c r="G85" s="22">
        <v>167207</v>
      </c>
      <c r="H85" s="22">
        <v>298</v>
      </c>
      <c r="I85" s="22">
        <v>97122</v>
      </c>
      <c r="J85" s="3">
        <f t="shared" si="7"/>
        <v>16104</v>
      </c>
      <c r="K85" s="3">
        <f t="shared" si="7"/>
        <v>4245634</v>
      </c>
      <c r="L85" s="22">
        <v>3768</v>
      </c>
      <c r="M85" s="22">
        <v>1628552</v>
      </c>
      <c r="N85" s="22">
        <v>485</v>
      </c>
      <c r="O85" s="22">
        <v>172298</v>
      </c>
      <c r="P85" s="22">
        <v>1228</v>
      </c>
      <c r="Q85" s="22">
        <v>628026</v>
      </c>
      <c r="R85" s="22">
        <v>4</v>
      </c>
      <c r="S85" s="22">
        <v>1718</v>
      </c>
      <c r="T85" s="22">
        <v>12</v>
      </c>
      <c r="U85" s="22">
        <v>28261</v>
      </c>
      <c r="V85" s="22">
        <v>2998</v>
      </c>
      <c r="W85" s="22">
        <v>497380</v>
      </c>
      <c r="X85" s="3">
        <f t="shared" si="8"/>
        <v>24599</v>
      </c>
      <c r="Y85" s="3">
        <f t="shared" si="8"/>
        <v>7201869</v>
      </c>
      <c r="Z85" s="22">
        <v>1249</v>
      </c>
      <c r="AA85" s="22">
        <v>324255</v>
      </c>
      <c r="AB85" s="3">
        <f t="shared" ref="AB85:AC96" si="9">X85+Z85</f>
        <v>25848</v>
      </c>
      <c r="AC85" s="3">
        <f t="shared" si="9"/>
        <v>7526124</v>
      </c>
    </row>
    <row r="86" spans="1:29" x14ac:dyDescent="0.25">
      <c r="A86" s="14" t="s">
        <v>81</v>
      </c>
      <c r="B86" s="22">
        <v>35526</v>
      </c>
      <c r="C86" s="22">
        <v>10180874</v>
      </c>
      <c r="D86" s="22">
        <v>41458</v>
      </c>
      <c r="E86" s="22">
        <v>13129080</v>
      </c>
      <c r="F86" s="22">
        <v>1166</v>
      </c>
      <c r="G86" s="22">
        <v>551396</v>
      </c>
      <c r="H86" s="22">
        <v>804</v>
      </c>
      <c r="I86" s="22">
        <v>320279</v>
      </c>
      <c r="J86" s="3">
        <f t="shared" si="7"/>
        <v>43428</v>
      </c>
      <c r="K86" s="3">
        <f t="shared" si="7"/>
        <v>14000755</v>
      </c>
      <c r="L86" s="22">
        <v>12924</v>
      </c>
      <c r="M86" s="22">
        <v>5757424</v>
      </c>
      <c r="N86" s="22">
        <v>1008</v>
      </c>
      <c r="O86" s="22">
        <v>344293</v>
      </c>
      <c r="P86" s="22">
        <v>3792</v>
      </c>
      <c r="Q86" s="22">
        <v>1548714</v>
      </c>
      <c r="R86" s="22">
        <v>101</v>
      </c>
      <c r="S86" s="22">
        <v>259965</v>
      </c>
      <c r="T86" s="22">
        <v>38</v>
      </c>
      <c r="U86" s="22">
        <v>69692</v>
      </c>
      <c r="V86" s="22">
        <v>8268</v>
      </c>
      <c r="W86" s="22">
        <v>948545</v>
      </c>
      <c r="X86" s="3">
        <f t="shared" si="8"/>
        <v>69559</v>
      </c>
      <c r="Y86" s="3">
        <f t="shared" si="8"/>
        <v>22929388</v>
      </c>
      <c r="Z86" s="22">
        <v>2492</v>
      </c>
      <c r="AA86" s="22">
        <v>838048</v>
      </c>
      <c r="AB86" s="3">
        <f t="shared" si="9"/>
        <v>72051</v>
      </c>
      <c r="AC86" s="3">
        <f t="shared" si="9"/>
        <v>23767436</v>
      </c>
    </row>
    <row r="87" spans="1:29" x14ac:dyDescent="0.25">
      <c r="A87" s="14" t="s">
        <v>82</v>
      </c>
      <c r="B87" s="22">
        <v>76192</v>
      </c>
      <c r="C87" s="22">
        <v>16292141</v>
      </c>
      <c r="D87" s="22">
        <v>88914</v>
      </c>
      <c r="E87" s="22">
        <v>21010066</v>
      </c>
      <c r="F87" s="22">
        <v>2500</v>
      </c>
      <c r="G87" s="22">
        <v>882381</v>
      </c>
      <c r="H87" s="22">
        <v>1724</v>
      </c>
      <c r="I87" s="22">
        <v>512532</v>
      </c>
      <c r="J87" s="3">
        <f t="shared" si="7"/>
        <v>93138</v>
      </c>
      <c r="K87" s="3">
        <f t="shared" si="7"/>
        <v>22404979</v>
      </c>
      <c r="L87" s="22">
        <v>16712</v>
      </c>
      <c r="M87" s="22">
        <v>4794462</v>
      </c>
      <c r="N87" s="22">
        <v>1498</v>
      </c>
      <c r="O87" s="22">
        <v>569918</v>
      </c>
      <c r="P87" s="22">
        <v>8740</v>
      </c>
      <c r="Q87" s="22">
        <v>2415522</v>
      </c>
      <c r="R87" s="22">
        <v>122</v>
      </c>
      <c r="S87" s="22">
        <v>309384</v>
      </c>
      <c r="T87" s="22">
        <v>187</v>
      </c>
      <c r="U87" s="22">
        <v>108698</v>
      </c>
      <c r="V87" s="22">
        <v>6492</v>
      </c>
      <c r="W87" s="22">
        <v>1464352</v>
      </c>
      <c r="X87" s="3">
        <f t="shared" si="8"/>
        <v>126889</v>
      </c>
      <c r="Y87" s="3">
        <f t="shared" si="8"/>
        <v>32067315</v>
      </c>
      <c r="Z87" s="22">
        <v>2625</v>
      </c>
      <c r="AA87" s="22">
        <v>1494868</v>
      </c>
      <c r="AB87" s="3">
        <f t="shared" si="9"/>
        <v>129514</v>
      </c>
      <c r="AC87" s="3">
        <f t="shared" si="9"/>
        <v>33562183</v>
      </c>
    </row>
    <row r="88" spans="1:29" x14ac:dyDescent="0.25">
      <c r="A88" s="14" t="s">
        <v>83</v>
      </c>
      <c r="B88" s="22">
        <v>872</v>
      </c>
      <c r="C88" s="22">
        <v>209646</v>
      </c>
      <c r="D88" s="22">
        <v>1018</v>
      </c>
      <c r="E88" s="22">
        <v>270356</v>
      </c>
      <c r="F88" s="22">
        <v>30</v>
      </c>
      <c r="G88" s="22">
        <v>11354</v>
      </c>
      <c r="H88" s="22">
        <v>20</v>
      </c>
      <c r="I88" s="22">
        <v>6595</v>
      </c>
      <c r="J88" s="3">
        <f t="shared" si="7"/>
        <v>1068</v>
      </c>
      <c r="K88" s="3">
        <f t="shared" si="7"/>
        <v>288305</v>
      </c>
      <c r="L88" s="22">
        <v>1228</v>
      </c>
      <c r="M88" s="22">
        <v>572430</v>
      </c>
      <c r="N88" s="22">
        <v>121</v>
      </c>
      <c r="O88" s="22">
        <v>42372</v>
      </c>
      <c r="P88" s="22">
        <v>304</v>
      </c>
      <c r="Q88" s="22">
        <v>168846</v>
      </c>
      <c r="R88" s="22">
        <v>0</v>
      </c>
      <c r="S88" s="22">
        <v>0</v>
      </c>
      <c r="T88" s="22">
        <v>4</v>
      </c>
      <c r="U88" s="22">
        <v>7598</v>
      </c>
      <c r="V88" s="22">
        <v>335</v>
      </c>
      <c r="W88" s="22">
        <v>42096</v>
      </c>
      <c r="X88" s="3">
        <f t="shared" si="8"/>
        <v>3060</v>
      </c>
      <c r="Y88" s="3">
        <f t="shared" si="8"/>
        <v>1121647</v>
      </c>
      <c r="Z88" s="22">
        <v>183</v>
      </c>
      <c r="AA88" s="22">
        <v>126845</v>
      </c>
      <c r="AB88" s="3">
        <f t="shared" si="9"/>
        <v>3243</v>
      </c>
      <c r="AC88" s="3">
        <f t="shared" si="9"/>
        <v>1248492</v>
      </c>
    </row>
    <row r="89" spans="1:29" x14ac:dyDescent="0.25">
      <c r="A89" s="14" t="s">
        <v>84</v>
      </c>
      <c r="B89" s="22">
        <v>3570</v>
      </c>
      <c r="C89" s="22">
        <v>1019432</v>
      </c>
      <c r="D89" s="22">
        <v>4166</v>
      </c>
      <c r="E89" s="22">
        <v>1314641</v>
      </c>
      <c r="F89" s="22">
        <v>118</v>
      </c>
      <c r="G89" s="22">
        <v>55212</v>
      </c>
      <c r="H89" s="22">
        <v>82</v>
      </c>
      <c r="I89" s="22">
        <v>32070</v>
      </c>
      <c r="J89" s="3">
        <f t="shared" si="7"/>
        <v>4366</v>
      </c>
      <c r="K89" s="3">
        <f t="shared" si="7"/>
        <v>1401923</v>
      </c>
      <c r="L89" s="22">
        <v>1648</v>
      </c>
      <c r="M89" s="22">
        <v>674297</v>
      </c>
      <c r="N89" s="22">
        <v>199</v>
      </c>
      <c r="O89" s="22">
        <v>74465</v>
      </c>
      <c r="P89" s="22">
        <v>744</v>
      </c>
      <c r="Q89" s="22">
        <v>291168</v>
      </c>
      <c r="R89" s="22">
        <v>0</v>
      </c>
      <c r="S89" s="22">
        <v>0</v>
      </c>
      <c r="T89" s="22">
        <v>8</v>
      </c>
      <c r="U89" s="22">
        <v>13104</v>
      </c>
      <c r="V89" s="22">
        <v>1122</v>
      </c>
      <c r="W89" s="22">
        <v>188924</v>
      </c>
      <c r="X89" s="3">
        <f t="shared" si="8"/>
        <v>8087</v>
      </c>
      <c r="Y89" s="3">
        <f t="shared" si="8"/>
        <v>2643881</v>
      </c>
      <c r="Z89" s="22">
        <v>742</v>
      </c>
      <c r="AA89" s="22">
        <v>96683</v>
      </c>
      <c r="AB89" s="3">
        <f t="shared" si="9"/>
        <v>8829</v>
      </c>
      <c r="AC89" s="3">
        <f t="shared" si="9"/>
        <v>2740564</v>
      </c>
    </row>
    <row r="90" spans="1:29" x14ac:dyDescent="0.25">
      <c r="A90" s="17" t="s">
        <v>85</v>
      </c>
      <c r="B90" s="22">
        <f>SUM(B69:B89)</f>
        <v>695669</v>
      </c>
      <c r="C90" s="22">
        <f t="shared" ref="C90:AC90" si="10">SUM(C69:C89)</f>
        <v>191817345</v>
      </c>
      <c r="D90" s="22">
        <f t="shared" si="10"/>
        <v>811838</v>
      </c>
      <c r="E90" s="22">
        <f t="shared" si="10"/>
        <v>247366851</v>
      </c>
      <c r="F90" s="22">
        <f t="shared" si="10"/>
        <v>22844</v>
      </c>
      <c r="G90" s="22">
        <f t="shared" si="10"/>
        <v>10391317</v>
      </c>
      <c r="H90" s="22">
        <f t="shared" si="10"/>
        <v>18740</v>
      </c>
      <c r="I90" s="22">
        <f t="shared" si="10"/>
        <v>6034320</v>
      </c>
      <c r="J90" s="22">
        <f t="shared" si="10"/>
        <v>853422</v>
      </c>
      <c r="K90" s="22">
        <f t="shared" si="10"/>
        <v>263792488</v>
      </c>
      <c r="L90" s="22">
        <f t="shared" si="10"/>
        <v>158112</v>
      </c>
      <c r="M90" s="22">
        <f t="shared" si="10"/>
        <v>71529150</v>
      </c>
      <c r="N90" s="22">
        <f t="shared" si="10"/>
        <v>18717</v>
      </c>
      <c r="O90" s="22">
        <f t="shared" si="10"/>
        <v>6883213</v>
      </c>
      <c r="P90" s="22">
        <f t="shared" si="10"/>
        <v>76093</v>
      </c>
      <c r="Q90" s="22">
        <f t="shared" si="10"/>
        <v>27680606</v>
      </c>
      <c r="R90" s="22">
        <f t="shared" si="10"/>
        <v>891</v>
      </c>
      <c r="S90" s="22">
        <f t="shared" si="10"/>
        <v>2671225</v>
      </c>
      <c r="T90" s="22">
        <f t="shared" si="10"/>
        <v>2373</v>
      </c>
      <c r="U90" s="22">
        <f t="shared" si="10"/>
        <v>1244452.18</v>
      </c>
      <c r="V90" s="22">
        <f t="shared" si="10"/>
        <v>99158</v>
      </c>
      <c r="W90" s="22">
        <f t="shared" si="10"/>
        <v>17752741</v>
      </c>
      <c r="X90" s="22">
        <f t="shared" si="10"/>
        <v>1208766</v>
      </c>
      <c r="Y90" s="22">
        <f t="shared" si="10"/>
        <v>391553875.18000001</v>
      </c>
      <c r="Z90" s="22">
        <f t="shared" si="10"/>
        <v>40460</v>
      </c>
      <c r="AA90" s="22">
        <f t="shared" si="10"/>
        <v>18806960</v>
      </c>
      <c r="AB90" s="22">
        <f t="shared" si="10"/>
        <v>1249226</v>
      </c>
      <c r="AC90" s="22">
        <f t="shared" si="10"/>
        <v>410360835.18000001</v>
      </c>
    </row>
    <row r="91" spans="1:29" x14ac:dyDescent="0.25">
      <c r="A91" s="14" t="s">
        <v>86</v>
      </c>
      <c r="B91" s="22">
        <v>56</v>
      </c>
      <c r="C91" s="22">
        <v>17306</v>
      </c>
      <c r="D91" s="22">
        <v>65</v>
      </c>
      <c r="E91" s="22">
        <v>22317</v>
      </c>
      <c r="F91" s="22">
        <v>2</v>
      </c>
      <c r="G91" s="22">
        <v>937</v>
      </c>
      <c r="H91" s="22">
        <v>1</v>
      </c>
      <c r="I91" s="22">
        <v>544</v>
      </c>
      <c r="J91" s="3">
        <f t="shared" ref="J91:K96" si="11">D91+F91+H91</f>
        <v>68</v>
      </c>
      <c r="K91" s="3">
        <f t="shared" si="11"/>
        <v>23798</v>
      </c>
      <c r="L91" s="22">
        <v>326</v>
      </c>
      <c r="M91" s="22">
        <v>176208</v>
      </c>
      <c r="N91" s="22">
        <v>92</v>
      </c>
      <c r="O91" s="22">
        <v>28892</v>
      </c>
      <c r="P91" s="22">
        <v>326</v>
      </c>
      <c r="Q91" s="22">
        <v>148710</v>
      </c>
      <c r="R91" s="22">
        <v>0</v>
      </c>
      <c r="S91" s="22">
        <v>0</v>
      </c>
      <c r="T91" s="22">
        <v>4</v>
      </c>
      <c r="U91" s="22">
        <v>6692</v>
      </c>
      <c r="V91" s="22">
        <v>708</v>
      </c>
      <c r="W91" s="22">
        <v>155380</v>
      </c>
      <c r="X91" s="3">
        <f t="shared" ref="X91:Y96" si="12">J91+L91+N91+P91+R91+T91+V91</f>
        <v>1524</v>
      </c>
      <c r="Y91" s="3">
        <f t="shared" si="12"/>
        <v>539680</v>
      </c>
      <c r="Z91" s="22">
        <v>396</v>
      </c>
      <c r="AA91" s="22">
        <v>203235</v>
      </c>
      <c r="AB91" s="3">
        <f t="shared" si="9"/>
        <v>1920</v>
      </c>
      <c r="AC91" s="3">
        <f t="shared" si="9"/>
        <v>742915</v>
      </c>
    </row>
    <row r="92" spans="1:29" x14ac:dyDescent="0.25">
      <c r="A92" s="14" t="s">
        <v>87</v>
      </c>
      <c r="B92" s="22">
        <v>24</v>
      </c>
      <c r="C92" s="22">
        <v>9776</v>
      </c>
      <c r="D92" s="22">
        <v>28</v>
      </c>
      <c r="E92" s="22">
        <v>12606</v>
      </c>
      <c r="F92" s="22">
        <v>1</v>
      </c>
      <c r="G92" s="22">
        <v>529</v>
      </c>
      <c r="H92" s="22">
        <v>1</v>
      </c>
      <c r="I92" s="22">
        <v>308</v>
      </c>
      <c r="J92" s="3">
        <f t="shared" si="11"/>
        <v>30</v>
      </c>
      <c r="K92" s="3">
        <f t="shared" si="11"/>
        <v>13443</v>
      </c>
      <c r="L92" s="22">
        <v>298</v>
      </c>
      <c r="M92" s="22">
        <v>137524</v>
      </c>
      <c r="N92" s="22">
        <v>47</v>
      </c>
      <c r="O92" s="22">
        <v>15985</v>
      </c>
      <c r="P92" s="22">
        <v>176</v>
      </c>
      <c r="Q92" s="22">
        <v>81681</v>
      </c>
      <c r="R92" s="22">
        <v>0</v>
      </c>
      <c r="S92" s="22">
        <v>0</v>
      </c>
      <c r="T92" s="22">
        <v>2</v>
      </c>
      <c r="U92" s="22">
        <v>3676</v>
      </c>
      <c r="V92" s="22">
        <v>82</v>
      </c>
      <c r="W92" s="22">
        <v>22342</v>
      </c>
      <c r="X92" s="3">
        <f t="shared" si="12"/>
        <v>635</v>
      </c>
      <c r="Y92" s="3">
        <f t="shared" si="12"/>
        <v>274651</v>
      </c>
      <c r="Z92" s="22">
        <v>14</v>
      </c>
      <c r="AA92" s="22">
        <v>14668</v>
      </c>
      <c r="AB92" s="3">
        <f t="shared" si="9"/>
        <v>649</v>
      </c>
      <c r="AC92" s="3">
        <f t="shared" si="9"/>
        <v>289319</v>
      </c>
    </row>
    <row r="93" spans="1:29" x14ac:dyDescent="0.25">
      <c r="A93" s="14" t="s">
        <v>88</v>
      </c>
      <c r="B93" s="22">
        <v>275</v>
      </c>
      <c r="C93" s="22">
        <v>49500</v>
      </c>
      <c r="D93" s="22">
        <v>321</v>
      </c>
      <c r="E93" s="22">
        <v>63835</v>
      </c>
      <c r="F93" s="22">
        <v>10</v>
      </c>
      <c r="G93" s="22">
        <v>2681</v>
      </c>
      <c r="H93" s="22">
        <v>6</v>
      </c>
      <c r="I93" s="22">
        <v>1557</v>
      </c>
      <c r="J93" s="3">
        <f t="shared" si="11"/>
        <v>337</v>
      </c>
      <c r="K93" s="3">
        <f t="shared" si="11"/>
        <v>68073</v>
      </c>
      <c r="L93" s="22">
        <v>896</v>
      </c>
      <c r="M93" s="22">
        <v>409645</v>
      </c>
      <c r="N93" s="22">
        <v>80</v>
      </c>
      <c r="O93" s="22">
        <v>27468</v>
      </c>
      <c r="P93" s="22">
        <v>438</v>
      </c>
      <c r="Q93" s="22">
        <v>192112</v>
      </c>
      <c r="R93" s="22">
        <v>0</v>
      </c>
      <c r="S93" s="22">
        <v>0</v>
      </c>
      <c r="T93" s="22">
        <v>4</v>
      </c>
      <c r="U93" s="22">
        <v>8645</v>
      </c>
      <c r="V93" s="22">
        <v>357</v>
      </c>
      <c r="W93" s="22">
        <v>55684</v>
      </c>
      <c r="X93" s="3">
        <f t="shared" si="12"/>
        <v>2112</v>
      </c>
      <c r="Y93" s="3">
        <f t="shared" si="12"/>
        <v>761627</v>
      </c>
      <c r="Z93" s="22">
        <v>246</v>
      </c>
      <c r="AA93" s="22">
        <v>139396</v>
      </c>
      <c r="AB93" s="3">
        <f t="shared" si="9"/>
        <v>2358</v>
      </c>
      <c r="AC93" s="3">
        <f t="shared" si="9"/>
        <v>901023</v>
      </c>
    </row>
    <row r="94" spans="1:29" x14ac:dyDescent="0.25">
      <c r="A94" s="14" t="s">
        <v>89</v>
      </c>
      <c r="B94" s="22">
        <v>107</v>
      </c>
      <c r="C94" s="22">
        <v>33795</v>
      </c>
      <c r="D94" s="22">
        <v>125</v>
      </c>
      <c r="E94" s="22">
        <v>43581</v>
      </c>
      <c r="F94" s="22">
        <v>4</v>
      </c>
      <c r="G94" s="22">
        <v>1830</v>
      </c>
      <c r="H94" s="22">
        <v>2</v>
      </c>
      <c r="I94" s="22">
        <v>1064</v>
      </c>
      <c r="J94" s="3">
        <f t="shared" si="11"/>
        <v>131</v>
      </c>
      <c r="K94" s="3">
        <f t="shared" si="11"/>
        <v>46475</v>
      </c>
      <c r="L94" s="22">
        <v>2994</v>
      </c>
      <c r="M94" s="22">
        <v>1618280</v>
      </c>
      <c r="N94" s="22">
        <v>74</v>
      </c>
      <c r="O94" s="22">
        <v>27268</v>
      </c>
      <c r="P94" s="22">
        <v>266</v>
      </c>
      <c r="Q94" s="22">
        <v>121254</v>
      </c>
      <c r="R94" s="22">
        <v>0</v>
      </c>
      <c r="S94" s="22">
        <v>0</v>
      </c>
      <c r="T94" s="22">
        <v>3</v>
      </c>
      <c r="U94" s="22">
        <v>5456</v>
      </c>
      <c r="V94" s="22">
        <v>111</v>
      </c>
      <c r="W94" s="22">
        <v>26866</v>
      </c>
      <c r="X94" s="3">
        <f t="shared" si="12"/>
        <v>3579</v>
      </c>
      <c r="Y94" s="3">
        <f t="shared" si="12"/>
        <v>1845599</v>
      </c>
      <c r="Z94" s="22">
        <v>104</v>
      </c>
      <c r="AA94" s="22">
        <v>111170</v>
      </c>
      <c r="AB94" s="3">
        <f t="shared" si="9"/>
        <v>3683</v>
      </c>
      <c r="AC94" s="3">
        <f t="shared" si="9"/>
        <v>1956769</v>
      </c>
    </row>
    <row r="95" spans="1:29" x14ac:dyDescent="0.25">
      <c r="A95" s="14" t="s">
        <v>90</v>
      </c>
      <c r="B95" s="22">
        <v>650</v>
      </c>
      <c r="C95" s="22">
        <v>226498</v>
      </c>
      <c r="D95" s="22">
        <v>759</v>
      </c>
      <c r="E95" s="22">
        <v>292090</v>
      </c>
      <c r="F95" s="22">
        <v>22</v>
      </c>
      <c r="G95" s="22">
        <v>12267</v>
      </c>
      <c r="H95" s="22">
        <v>15</v>
      </c>
      <c r="I95" s="22">
        <v>7125</v>
      </c>
      <c r="J95" s="3">
        <f t="shared" si="11"/>
        <v>796</v>
      </c>
      <c r="K95" s="3">
        <f t="shared" si="11"/>
        <v>311482</v>
      </c>
      <c r="L95" s="22">
        <v>966</v>
      </c>
      <c r="M95" s="22">
        <v>432599</v>
      </c>
      <c r="N95" s="22">
        <v>152</v>
      </c>
      <c r="O95" s="22">
        <v>50640</v>
      </c>
      <c r="P95" s="22">
        <v>600</v>
      </c>
      <c r="Q95" s="22">
        <v>235938</v>
      </c>
      <c r="R95" s="22">
        <v>0</v>
      </c>
      <c r="S95" s="22">
        <v>0</v>
      </c>
      <c r="T95" s="22">
        <v>6</v>
      </c>
      <c r="U95" s="22">
        <v>10617</v>
      </c>
      <c r="V95" s="22">
        <v>430</v>
      </c>
      <c r="W95" s="22">
        <v>77822</v>
      </c>
      <c r="X95" s="3">
        <f t="shared" si="12"/>
        <v>2950</v>
      </c>
      <c r="Y95" s="3">
        <f t="shared" si="12"/>
        <v>1119098</v>
      </c>
      <c r="Z95" s="22">
        <v>377</v>
      </c>
      <c r="AA95" s="22">
        <v>259849</v>
      </c>
      <c r="AB95" s="3">
        <f>X95+Z95</f>
        <v>3327</v>
      </c>
      <c r="AC95" s="3">
        <f t="shared" si="9"/>
        <v>1378947</v>
      </c>
    </row>
    <row r="96" spans="1:29" x14ac:dyDescent="0.25">
      <c r="A96" s="14" t="s">
        <v>91</v>
      </c>
      <c r="B96" s="22">
        <v>496258</v>
      </c>
      <c r="C96" s="22">
        <v>143221384</v>
      </c>
      <c r="D96" s="22">
        <v>579118</v>
      </c>
      <c r="E96" s="22">
        <v>184695841</v>
      </c>
      <c r="F96" s="22">
        <v>16282</v>
      </c>
      <c r="G96" s="22">
        <v>7756862</v>
      </c>
      <c r="H96" s="22">
        <v>11224</v>
      </c>
      <c r="I96" s="22">
        <v>4505582</v>
      </c>
      <c r="J96" s="3">
        <f t="shared" si="11"/>
        <v>606624</v>
      </c>
      <c r="K96" s="3">
        <f t="shared" si="11"/>
        <v>196958285</v>
      </c>
      <c r="L96" s="3">
        <v>117829</v>
      </c>
      <c r="M96" s="3">
        <v>45178928</v>
      </c>
      <c r="N96" s="3">
        <v>12792</v>
      </c>
      <c r="O96" s="3">
        <v>4543455</v>
      </c>
      <c r="P96" s="3">
        <v>48668</v>
      </c>
      <c r="Q96" s="3">
        <v>19498068</v>
      </c>
      <c r="R96" s="3">
        <v>200</v>
      </c>
      <c r="S96" s="3">
        <v>855551</v>
      </c>
      <c r="T96" s="22">
        <v>1599</v>
      </c>
      <c r="U96" s="22">
        <v>908663</v>
      </c>
      <c r="V96" s="3">
        <v>72584</v>
      </c>
      <c r="W96" s="3">
        <v>13664724</v>
      </c>
      <c r="X96" s="3">
        <f t="shared" si="12"/>
        <v>860296</v>
      </c>
      <c r="Y96" s="3">
        <f t="shared" si="12"/>
        <v>281607674</v>
      </c>
      <c r="Z96" s="3">
        <v>5819</v>
      </c>
      <c r="AA96" s="3">
        <v>9145314</v>
      </c>
      <c r="AB96" s="3">
        <f>X96+Z96</f>
        <v>866115</v>
      </c>
      <c r="AC96" s="3">
        <f t="shared" si="9"/>
        <v>290752988</v>
      </c>
    </row>
    <row r="97" spans="1:29" x14ac:dyDescent="0.25">
      <c r="A97" s="17" t="s">
        <v>85</v>
      </c>
      <c r="B97" s="22">
        <f>SUM(B91:B96)</f>
        <v>497370</v>
      </c>
      <c r="C97" s="22">
        <f t="shared" ref="C97:AC97" si="13">SUM(C91:C96)</f>
        <v>143558259</v>
      </c>
      <c r="D97" s="22">
        <f t="shared" si="13"/>
        <v>580416</v>
      </c>
      <c r="E97" s="22">
        <f t="shared" si="13"/>
        <v>185130270</v>
      </c>
      <c r="F97" s="22">
        <f t="shared" si="13"/>
        <v>16321</v>
      </c>
      <c r="G97" s="22">
        <f t="shared" si="13"/>
        <v>7775106</v>
      </c>
      <c r="H97" s="22">
        <f t="shared" si="13"/>
        <v>11249</v>
      </c>
      <c r="I97" s="22">
        <f t="shared" si="13"/>
        <v>4516180</v>
      </c>
      <c r="J97" s="22">
        <f t="shared" si="13"/>
        <v>607986</v>
      </c>
      <c r="K97" s="22">
        <f t="shared" si="13"/>
        <v>197421556</v>
      </c>
      <c r="L97" s="22">
        <f t="shared" si="13"/>
        <v>123309</v>
      </c>
      <c r="M97" s="22">
        <f t="shared" si="13"/>
        <v>47953184</v>
      </c>
      <c r="N97" s="22">
        <f t="shared" si="13"/>
        <v>13237</v>
      </c>
      <c r="O97" s="22">
        <f t="shared" si="13"/>
        <v>4693708</v>
      </c>
      <c r="P97" s="22">
        <f t="shared" si="13"/>
        <v>50474</v>
      </c>
      <c r="Q97" s="22">
        <f t="shared" si="13"/>
        <v>20277763</v>
      </c>
      <c r="R97" s="22">
        <f t="shared" si="13"/>
        <v>200</v>
      </c>
      <c r="S97" s="22">
        <f t="shared" si="13"/>
        <v>855551</v>
      </c>
      <c r="T97" s="22">
        <f t="shared" si="13"/>
        <v>1618</v>
      </c>
      <c r="U97" s="22">
        <f t="shared" si="13"/>
        <v>943749</v>
      </c>
      <c r="V97" s="22">
        <f t="shared" si="13"/>
        <v>74272</v>
      </c>
      <c r="W97" s="22">
        <f t="shared" si="13"/>
        <v>14002818</v>
      </c>
      <c r="X97" s="22">
        <f t="shared" si="13"/>
        <v>871096</v>
      </c>
      <c r="Y97" s="22">
        <f t="shared" si="13"/>
        <v>286148329</v>
      </c>
      <c r="Z97" s="22">
        <f t="shared" si="13"/>
        <v>6956</v>
      </c>
      <c r="AA97" s="22">
        <f t="shared" si="13"/>
        <v>9873632</v>
      </c>
      <c r="AB97" s="22">
        <f t="shared" si="13"/>
        <v>878052</v>
      </c>
      <c r="AC97" s="22">
        <f t="shared" si="13"/>
        <v>296021961</v>
      </c>
    </row>
    <row r="98" spans="1:29" x14ac:dyDescent="0.25">
      <c r="A98" s="14" t="s">
        <v>92</v>
      </c>
      <c r="B98" s="22">
        <v>19599</v>
      </c>
      <c r="C98" s="22">
        <v>5052240</v>
      </c>
      <c r="D98" s="22">
        <v>22872</v>
      </c>
      <c r="E98" s="22">
        <v>6515283</v>
      </c>
      <c r="F98" s="22">
        <v>644</v>
      </c>
      <c r="G98" s="22">
        <v>273629</v>
      </c>
      <c r="H98" s="22">
        <v>444</v>
      </c>
      <c r="I98" s="22">
        <v>158938</v>
      </c>
      <c r="J98" s="3">
        <f t="shared" ref="J98:K113" si="14">D98+F98+H98</f>
        <v>23960</v>
      </c>
      <c r="K98" s="3">
        <f t="shared" si="14"/>
        <v>6947850</v>
      </c>
      <c r="L98" s="22">
        <v>10504</v>
      </c>
      <c r="M98" s="22">
        <v>5001526</v>
      </c>
      <c r="N98" s="22">
        <v>538</v>
      </c>
      <c r="O98" s="22">
        <v>189302</v>
      </c>
      <c r="P98" s="22">
        <v>2191</v>
      </c>
      <c r="Q98" s="22">
        <v>998264</v>
      </c>
      <c r="R98" s="22">
        <v>85</v>
      </c>
      <c r="S98" s="22">
        <v>114932</v>
      </c>
      <c r="T98" s="22">
        <v>22</v>
      </c>
      <c r="U98" s="22">
        <v>44922</v>
      </c>
      <c r="V98" s="22">
        <v>2740</v>
      </c>
      <c r="W98" s="22">
        <v>612016</v>
      </c>
      <c r="X98" s="3">
        <f t="shared" ref="X98:Y113" si="15">J98+L98+N98+P98+R98+T98+V98</f>
        <v>40040</v>
      </c>
      <c r="Y98" s="3">
        <f t="shared" si="15"/>
        <v>13908812</v>
      </c>
      <c r="Z98" s="22">
        <v>1790</v>
      </c>
      <c r="AA98" s="22">
        <v>960282</v>
      </c>
      <c r="AB98" s="3">
        <f>X98+Z98</f>
        <v>41830</v>
      </c>
      <c r="AC98" s="3">
        <f t="shared" ref="AC98:AC114" si="16">Y98+AA98</f>
        <v>14869094</v>
      </c>
    </row>
    <row r="99" spans="1:29" x14ac:dyDescent="0.25">
      <c r="A99" s="13" t="s">
        <v>93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3">
        <f t="shared" si="14"/>
        <v>0</v>
      </c>
      <c r="K99" s="3">
        <f t="shared" si="14"/>
        <v>0</v>
      </c>
      <c r="L99" s="22">
        <v>166</v>
      </c>
      <c r="M99" s="22">
        <v>90591</v>
      </c>
      <c r="N99" s="22">
        <v>4</v>
      </c>
      <c r="O99" s="22">
        <v>800</v>
      </c>
      <c r="P99" s="22">
        <v>16</v>
      </c>
      <c r="Q99" s="22">
        <v>7506</v>
      </c>
      <c r="R99" s="22">
        <v>0</v>
      </c>
      <c r="S99" s="22">
        <v>0</v>
      </c>
      <c r="T99" s="22">
        <v>4</v>
      </c>
      <c r="U99" s="22">
        <v>338</v>
      </c>
      <c r="V99" s="22">
        <v>14</v>
      </c>
      <c r="W99" s="22">
        <v>3788</v>
      </c>
      <c r="X99" s="3">
        <f t="shared" si="15"/>
        <v>204</v>
      </c>
      <c r="Y99" s="3">
        <f t="shared" si="15"/>
        <v>103023</v>
      </c>
      <c r="Z99" s="22">
        <v>4</v>
      </c>
      <c r="AA99" s="22">
        <v>3524</v>
      </c>
      <c r="AB99" s="3">
        <f t="shared" ref="AB99:AB114" si="17">X99+Z99</f>
        <v>208</v>
      </c>
      <c r="AC99" s="3">
        <f t="shared" si="16"/>
        <v>106547</v>
      </c>
    </row>
    <row r="100" spans="1:29" x14ac:dyDescent="0.25">
      <c r="A100" s="13" t="s">
        <v>94</v>
      </c>
      <c r="B100" s="22">
        <v>344</v>
      </c>
      <c r="C100" s="22">
        <v>67702</v>
      </c>
      <c r="D100" s="22">
        <v>401</v>
      </c>
      <c r="E100" s="22">
        <v>87308</v>
      </c>
      <c r="F100" s="22">
        <v>11</v>
      </c>
      <c r="G100" s="22">
        <v>3667</v>
      </c>
      <c r="H100" s="22">
        <v>8</v>
      </c>
      <c r="I100" s="22">
        <v>2130</v>
      </c>
      <c r="J100" s="3">
        <f t="shared" si="14"/>
        <v>420</v>
      </c>
      <c r="K100" s="3">
        <f t="shared" si="14"/>
        <v>93105</v>
      </c>
      <c r="L100" s="22">
        <v>19</v>
      </c>
      <c r="M100" s="22">
        <v>22565</v>
      </c>
      <c r="N100" s="22">
        <v>8</v>
      </c>
      <c r="O100" s="22">
        <v>4000</v>
      </c>
      <c r="P100" s="22">
        <v>10</v>
      </c>
      <c r="Q100" s="22">
        <v>3988</v>
      </c>
      <c r="R100" s="22">
        <v>0</v>
      </c>
      <c r="S100" s="22">
        <v>0</v>
      </c>
      <c r="T100" s="22">
        <v>2</v>
      </c>
      <c r="U100" s="22">
        <v>180</v>
      </c>
      <c r="V100" s="22">
        <v>38</v>
      </c>
      <c r="W100" s="22">
        <v>25898</v>
      </c>
      <c r="X100" s="3">
        <f t="shared" si="15"/>
        <v>497</v>
      </c>
      <c r="Y100" s="3">
        <f t="shared" si="15"/>
        <v>149736</v>
      </c>
      <c r="Z100" s="22">
        <v>4</v>
      </c>
      <c r="AA100" s="22">
        <v>1105</v>
      </c>
      <c r="AB100" s="3">
        <f t="shared" si="17"/>
        <v>501</v>
      </c>
      <c r="AC100" s="3">
        <f t="shared" si="16"/>
        <v>150841</v>
      </c>
    </row>
    <row r="101" spans="1:29" x14ac:dyDescent="0.25">
      <c r="A101" s="14" t="s">
        <v>95</v>
      </c>
      <c r="B101" s="22">
        <v>24</v>
      </c>
      <c r="C101" s="22">
        <v>9775</v>
      </c>
      <c r="D101" s="22">
        <v>28</v>
      </c>
      <c r="E101" s="22">
        <v>12606</v>
      </c>
      <c r="F101" s="22">
        <v>1</v>
      </c>
      <c r="G101" s="22">
        <v>529</v>
      </c>
      <c r="H101" s="22">
        <v>1</v>
      </c>
      <c r="I101" s="22">
        <v>308</v>
      </c>
      <c r="J101" s="3">
        <f t="shared" si="14"/>
        <v>30</v>
      </c>
      <c r="K101" s="3">
        <f t="shared" si="14"/>
        <v>13443</v>
      </c>
      <c r="L101" s="22">
        <v>104</v>
      </c>
      <c r="M101" s="22">
        <v>39924</v>
      </c>
      <c r="N101" s="22">
        <v>36</v>
      </c>
      <c r="O101" s="22">
        <v>13500</v>
      </c>
      <c r="P101" s="22">
        <v>128</v>
      </c>
      <c r="Q101" s="22">
        <v>56832</v>
      </c>
      <c r="R101" s="22">
        <v>0</v>
      </c>
      <c r="S101" s="22">
        <v>0</v>
      </c>
      <c r="T101" s="22">
        <v>1</v>
      </c>
      <c r="U101" s="22">
        <v>250</v>
      </c>
      <c r="V101" s="22">
        <v>41</v>
      </c>
      <c r="W101" s="22">
        <v>9808</v>
      </c>
      <c r="X101" s="3">
        <f t="shared" si="15"/>
        <v>340</v>
      </c>
      <c r="Y101" s="3">
        <f t="shared" si="15"/>
        <v>133757</v>
      </c>
      <c r="Z101" s="22">
        <v>6</v>
      </c>
      <c r="AA101" s="22">
        <v>7056</v>
      </c>
      <c r="AB101" s="3">
        <f t="shared" si="17"/>
        <v>346</v>
      </c>
      <c r="AC101" s="3">
        <f t="shared" si="16"/>
        <v>140813</v>
      </c>
    </row>
    <row r="102" spans="1:29" x14ac:dyDescent="0.25">
      <c r="A102" s="13" t="s">
        <v>96</v>
      </c>
      <c r="B102" s="22">
        <v>576</v>
      </c>
      <c r="C102" s="22">
        <v>212232</v>
      </c>
      <c r="D102" s="22">
        <v>672</v>
      </c>
      <c r="E102" s="22">
        <v>273689</v>
      </c>
      <c r="F102" s="22">
        <v>20</v>
      </c>
      <c r="G102" s="22">
        <v>11494</v>
      </c>
      <c r="H102" s="22">
        <v>14</v>
      </c>
      <c r="I102" s="22">
        <v>6677</v>
      </c>
      <c r="J102" s="3">
        <f t="shared" si="14"/>
        <v>706</v>
      </c>
      <c r="K102" s="3">
        <f t="shared" si="14"/>
        <v>291860</v>
      </c>
      <c r="L102" s="22">
        <v>575</v>
      </c>
      <c r="M102" s="22">
        <v>226813</v>
      </c>
      <c r="N102" s="22">
        <v>74</v>
      </c>
      <c r="O102" s="22">
        <v>25465</v>
      </c>
      <c r="P102" s="22">
        <v>268</v>
      </c>
      <c r="Q102" s="22">
        <v>121386</v>
      </c>
      <c r="R102" s="22">
        <v>0</v>
      </c>
      <c r="S102" s="22">
        <v>0</v>
      </c>
      <c r="T102" s="22">
        <v>4</v>
      </c>
      <c r="U102" s="22">
        <v>540</v>
      </c>
      <c r="V102" s="22">
        <v>107</v>
      </c>
      <c r="W102" s="22">
        <v>30444</v>
      </c>
      <c r="X102" s="3">
        <f t="shared" si="15"/>
        <v>1734</v>
      </c>
      <c r="Y102" s="3">
        <f t="shared" si="15"/>
        <v>696508</v>
      </c>
      <c r="Z102" s="22">
        <v>98</v>
      </c>
      <c r="AA102" s="22">
        <v>112832</v>
      </c>
      <c r="AB102" s="3">
        <f t="shared" si="17"/>
        <v>1832</v>
      </c>
      <c r="AC102" s="3">
        <f t="shared" si="16"/>
        <v>809340</v>
      </c>
    </row>
    <row r="103" spans="1:29" x14ac:dyDescent="0.25">
      <c r="A103" s="13" t="s">
        <v>97</v>
      </c>
      <c r="B103" s="22">
        <v>25301</v>
      </c>
      <c r="C103" s="22">
        <v>8563124</v>
      </c>
      <c r="D103" s="22">
        <v>29526</v>
      </c>
      <c r="E103" s="22">
        <v>11042858</v>
      </c>
      <c r="F103" s="22">
        <v>830</v>
      </c>
      <c r="G103" s="22">
        <v>463778</v>
      </c>
      <c r="H103" s="22">
        <v>572</v>
      </c>
      <c r="I103" s="22">
        <v>269386</v>
      </c>
      <c r="J103" s="3">
        <f t="shared" si="14"/>
        <v>30928</v>
      </c>
      <c r="K103" s="3">
        <f t="shared" si="14"/>
        <v>11776022</v>
      </c>
      <c r="L103" s="22">
        <v>13760</v>
      </c>
      <c r="M103" s="22">
        <v>6524629</v>
      </c>
      <c r="N103" s="22">
        <v>1028</v>
      </c>
      <c r="O103" s="22">
        <v>367514</v>
      </c>
      <c r="P103" s="22">
        <v>4210</v>
      </c>
      <c r="Q103" s="22">
        <v>1817348</v>
      </c>
      <c r="R103" s="22">
        <v>87</v>
      </c>
      <c r="S103" s="22">
        <v>301932</v>
      </c>
      <c r="T103" s="22">
        <v>142</v>
      </c>
      <c r="U103" s="22">
        <v>81781</v>
      </c>
      <c r="V103" s="22">
        <v>3710</v>
      </c>
      <c r="W103" s="22">
        <v>698957</v>
      </c>
      <c r="X103" s="3">
        <f t="shared" si="15"/>
        <v>53865</v>
      </c>
      <c r="Y103" s="3">
        <f t="shared" si="15"/>
        <v>21568183</v>
      </c>
      <c r="Z103" s="22">
        <v>2059</v>
      </c>
      <c r="AA103" s="22">
        <v>3071252</v>
      </c>
      <c r="AB103" s="3">
        <f t="shared" si="17"/>
        <v>55924</v>
      </c>
      <c r="AC103" s="3">
        <f t="shared" si="16"/>
        <v>24639435</v>
      </c>
    </row>
    <row r="104" spans="1:29" x14ac:dyDescent="0.25">
      <c r="A104" s="13" t="s">
        <v>98</v>
      </c>
      <c r="B104" s="22">
        <v>26466</v>
      </c>
      <c r="C104" s="22">
        <v>8180430</v>
      </c>
      <c r="D104" s="22">
        <v>30885</v>
      </c>
      <c r="E104" s="22">
        <v>10549341</v>
      </c>
      <c r="F104" s="22">
        <v>868</v>
      </c>
      <c r="G104" s="22">
        <v>443052</v>
      </c>
      <c r="H104" s="22">
        <v>566</v>
      </c>
      <c r="I104" s="22">
        <v>257347</v>
      </c>
      <c r="J104" s="3">
        <f t="shared" si="14"/>
        <v>32319</v>
      </c>
      <c r="K104" s="3">
        <f t="shared" si="14"/>
        <v>11249740</v>
      </c>
      <c r="L104" s="22">
        <v>12948</v>
      </c>
      <c r="M104" s="22">
        <v>5832897</v>
      </c>
      <c r="N104" s="22">
        <v>1050</v>
      </c>
      <c r="O104" s="22">
        <v>365232</v>
      </c>
      <c r="P104" s="22">
        <v>4348</v>
      </c>
      <c r="Q104" s="22">
        <v>2022574</v>
      </c>
      <c r="R104" s="22">
        <v>44</v>
      </c>
      <c r="S104" s="22">
        <v>295640</v>
      </c>
      <c r="T104" s="22">
        <v>144</v>
      </c>
      <c r="U104" s="22">
        <v>91016</v>
      </c>
      <c r="V104" s="22">
        <v>9270</v>
      </c>
      <c r="W104" s="22">
        <v>1725238</v>
      </c>
      <c r="X104" s="3">
        <f t="shared" si="15"/>
        <v>60123</v>
      </c>
      <c r="Y104" s="3">
        <f t="shared" si="15"/>
        <v>21582337</v>
      </c>
      <c r="Z104" s="22">
        <v>2523</v>
      </c>
      <c r="AA104" s="22">
        <v>3323296</v>
      </c>
      <c r="AB104" s="3">
        <f t="shared" si="17"/>
        <v>62646</v>
      </c>
      <c r="AC104" s="3">
        <f t="shared" si="16"/>
        <v>24905633</v>
      </c>
    </row>
    <row r="105" spans="1:29" x14ac:dyDescent="0.25">
      <c r="A105" s="13" t="s">
        <v>99</v>
      </c>
      <c r="B105" s="22">
        <v>2157</v>
      </c>
      <c r="C105" s="22">
        <v>458500</v>
      </c>
      <c r="D105" s="22">
        <v>2517</v>
      </c>
      <c r="E105" s="22">
        <v>591273</v>
      </c>
      <c r="F105" s="22">
        <v>72</v>
      </c>
      <c r="G105" s="22">
        <v>24832</v>
      </c>
      <c r="H105" s="22">
        <v>50</v>
      </c>
      <c r="I105" s="22">
        <v>14424</v>
      </c>
      <c r="J105" s="3">
        <f t="shared" si="14"/>
        <v>2639</v>
      </c>
      <c r="K105" s="3">
        <f t="shared" si="14"/>
        <v>630529</v>
      </c>
      <c r="L105" s="22">
        <v>3170</v>
      </c>
      <c r="M105" s="22">
        <v>1686443</v>
      </c>
      <c r="N105" s="22">
        <v>178</v>
      </c>
      <c r="O105" s="22">
        <v>64985</v>
      </c>
      <c r="P105" s="22">
        <v>559</v>
      </c>
      <c r="Q105" s="22">
        <v>247491</v>
      </c>
      <c r="R105" s="22">
        <v>0</v>
      </c>
      <c r="S105" s="22">
        <v>0</v>
      </c>
      <c r="T105" s="22">
        <v>26</v>
      </c>
      <c r="U105" s="22">
        <v>11138</v>
      </c>
      <c r="V105" s="22">
        <v>378</v>
      </c>
      <c r="W105" s="22">
        <v>104786</v>
      </c>
      <c r="X105" s="3">
        <f t="shared" si="15"/>
        <v>6950</v>
      </c>
      <c r="Y105" s="3">
        <f t="shared" si="15"/>
        <v>2745372</v>
      </c>
      <c r="Z105" s="22">
        <v>217</v>
      </c>
      <c r="AA105" s="22">
        <v>118571</v>
      </c>
      <c r="AB105" s="3">
        <f t="shared" si="17"/>
        <v>7167</v>
      </c>
      <c r="AC105" s="3">
        <f t="shared" si="16"/>
        <v>2863943</v>
      </c>
    </row>
    <row r="106" spans="1:29" x14ac:dyDescent="0.25">
      <c r="A106" s="13" t="s">
        <v>100</v>
      </c>
      <c r="B106" s="22">
        <v>652</v>
      </c>
      <c r="C106" s="22">
        <v>38710</v>
      </c>
      <c r="D106" s="22">
        <v>695</v>
      </c>
      <c r="E106" s="22">
        <v>51698</v>
      </c>
      <c r="F106" s="22">
        <v>112</v>
      </c>
      <c r="G106" s="22">
        <v>17264</v>
      </c>
      <c r="H106" s="22">
        <v>32</v>
      </c>
      <c r="I106" s="22">
        <v>12800</v>
      </c>
      <c r="J106" s="3">
        <f t="shared" si="14"/>
        <v>839</v>
      </c>
      <c r="K106" s="3">
        <f t="shared" si="14"/>
        <v>81762</v>
      </c>
      <c r="L106" s="22">
        <v>132</v>
      </c>
      <c r="M106" s="22">
        <v>46818</v>
      </c>
      <c r="N106" s="22">
        <v>4</v>
      </c>
      <c r="O106" s="22">
        <v>1000</v>
      </c>
      <c r="P106" s="22">
        <v>28</v>
      </c>
      <c r="Q106" s="22">
        <v>6174</v>
      </c>
      <c r="R106" s="22">
        <v>0</v>
      </c>
      <c r="S106" s="22">
        <v>0</v>
      </c>
      <c r="T106" s="22">
        <v>0</v>
      </c>
      <c r="U106" s="22">
        <v>0</v>
      </c>
      <c r="V106" s="22">
        <v>658</v>
      </c>
      <c r="W106" s="22">
        <v>70570</v>
      </c>
      <c r="X106" s="3">
        <f t="shared" si="15"/>
        <v>1661</v>
      </c>
      <c r="Y106" s="3">
        <f t="shared" si="15"/>
        <v>206324</v>
      </c>
      <c r="Z106" s="22">
        <v>32</v>
      </c>
      <c r="AA106" s="22">
        <v>10600</v>
      </c>
      <c r="AB106" s="3">
        <f t="shared" si="17"/>
        <v>1693</v>
      </c>
      <c r="AC106" s="3">
        <f t="shared" si="16"/>
        <v>216924</v>
      </c>
    </row>
    <row r="107" spans="1:29" x14ac:dyDescent="0.25">
      <c r="A107" s="13" t="s">
        <v>101</v>
      </c>
      <c r="B107" s="22">
        <v>63</v>
      </c>
      <c r="C107" s="22">
        <v>24790</v>
      </c>
      <c r="D107" s="22">
        <v>74</v>
      </c>
      <c r="E107" s="22">
        <v>31968</v>
      </c>
      <c r="F107" s="22">
        <v>2</v>
      </c>
      <c r="G107" s="22">
        <v>1343</v>
      </c>
      <c r="H107" s="22">
        <v>1</v>
      </c>
      <c r="I107" s="22">
        <v>780</v>
      </c>
      <c r="J107" s="3">
        <f t="shared" si="14"/>
        <v>77</v>
      </c>
      <c r="K107" s="3">
        <f t="shared" si="14"/>
        <v>34091</v>
      </c>
      <c r="L107" s="22">
        <v>468</v>
      </c>
      <c r="M107" s="22">
        <v>274756</v>
      </c>
      <c r="N107" s="22">
        <v>62</v>
      </c>
      <c r="O107" s="22">
        <v>22364</v>
      </c>
      <c r="P107" s="22">
        <v>244</v>
      </c>
      <c r="Q107" s="22">
        <v>112844</v>
      </c>
      <c r="R107" s="22">
        <v>0</v>
      </c>
      <c r="S107" s="22">
        <v>0</v>
      </c>
      <c r="T107" s="22">
        <v>12</v>
      </c>
      <c r="U107" s="22">
        <v>5078</v>
      </c>
      <c r="V107" s="22">
        <v>111</v>
      </c>
      <c r="W107" s="22">
        <v>30178</v>
      </c>
      <c r="X107" s="3">
        <f t="shared" si="15"/>
        <v>974</v>
      </c>
      <c r="Y107" s="3">
        <f t="shared" si="15"/>
        <v>479311</v>
      </c>
      <c r="Z107" s="22">
        <v>16</v>
      </c>
      <c r="AA107" s="22">
        <v>17464</v>
      </c>
      <c r="AB107" s="3">
        <f t="shared" si="17"/>
        <v>990</v>
      </c>
      <c r="AC107" s="3">
        <f t="shared" si="16"/>
        <v>496775</v>
      </c>
    </row>
    <row r="108" spans="1:29" x14ac:dyDescent="0.25">
      <c r="A108" s="13" t="s">
        <v>102</v>
      </c>
      <c r="B108" s="22">
        <v>329</v>
      </c>
      <c r="C108" s="22">
        <v>85844</v>
      </c>
      <c r="D108" s="22">
        <v>384</v>
      </c>
      <c r="E108" s="22">
        <v>110702</v>
      </c>
      <c r="F108" s="22">
        <v>12</v>
      </c>
      <c r="G108" s="22">
        <v>4649</v>
      </c>
      <c r="H108" s="22">
        <v>8</v>
      </c>
      <c r="I108" s="22">
        <v>2702</v>
      </c>
      <c r="J108" s="3">
        <f t="shared" si="14"/>
        <v>404</v>
      </c>
      <c r="K108" s="3">
        <f t="shared" si="14"/>
        <v>118053</v>
      </c>
      <c r="L108" s="22">
        <v>792</v>
      </c>
      <c r="M108" s="22">
        <v>308421</v>
      </c>
      <c r="N108" s="22">
        <v>64</v>
      </c>
      <c r="O108" s="22">
        <v>23790</v>
      </c>
      <c r="P108" s="22">
        <v>266</v>
      </c>
      <c r="Q108" s="22">
        <v>110148</v>
      </c>
      <c r="R108" s="22">
        <v>0</v>
      </c>
      <c r="S108" s="22">
        <v>0</v>
      </c>
      <c r="T108" s="22">
        <v>14</v>
      </c>
      <c r="U108" s="22">
        <v>4958</v>
      </c>
      <c r="V108" s="22">
        <v>133</v>
      </c>
      <c r="W108" s="22">
        <v>28301</v>
      </c>
      <c r="X108" s="3">
        <f t="shared" si="15"/>
        <v>1673</v>
      </c>
      <c r="Y108" s="3">
        <f t="shared" si="15"/>
        <v>593671</v>
      </c>
      <c r="Z108" s="22">
        <v>9</v>
      </c>
      <c r="AA108" s="22">
        <v>9286</v>
      </c>
      <c r="AB108" s="3">
        <f t="shared" si="17"/>
        <v>1682</v>
      </c>
      <c r="AC108" s="3">
        <f t="shared" si="16"/>
        <v>602957</v>
      </c>
    </row>
    <row r="109" spans="1:29" x14ac:dyDescent="0.25">
      <c r="A109" s="13" t="s">
        <v>103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3">
        <f t="shared" si="14"/>
        <v>0</v>
      </c>
      <c r="K109" s="3">
        <f t="shared" si="14"/>
        <v>0</v>
      </c>
      <c r="L109" s="22">
        <v>238</v>
      </c>
      <c r="M109" s="22">
        <v>127297</v>
      </c>
      <c r="N109" s="22">
        <v>12</v>
      </c>
      <c r="O109" s="22">
        <v>3258</v>
      </c>
      <c r="P109" s="22">
        <v>66</v>
      </c>
      <c r="Q109" s="22">
        <v>32278</v>
      </c>
      <c r="R109" s="22">
        <v>0</v>
      </c>
      <c r="S109" s="22">
        <v>0</v>
      </c>
      <c r="T109" s="22">
        <v>11</v>
      </c>
      <c r="U109" s="22">
        <v>1455</v>
      </c>
      <c r="V109" s="22">
        <v>126</v>
      </c>
      <c r="W109" s="22">
        <v>24844</v>
      </c>
      <c r="X109" s="3">
        <f t="shared" si="15"/>
        <v>453</v>
      </c>
      <c r="Y109" s="3">
        <f t="shared" si="15"/>
        <v>189132</v>
      </c>
      <c r="Z109" s="22">
        <v>50</v>
      </c>
      <c r="AA109" s="22">
        <v>53025</v>
      </c>
      <c r="AB109" s="3">
        <f t="shared" si="17"/>
        <v>503</v>
      </c>
      <c r="AC109" s="3">
        <f t="shared" si="16"/>
        <v>242157</v>
      </c>
    </row>
    <row r="110" spans="1:29" x14ac:dyDescent="0.25">
      <c r="A110" s="13" t="s">
        <v>104</v>
      </c>
      <c r="B110" s="22">
        <v>4115</v>
      </c>
      <c r="C110" s="22">
        <v>1535456</v>
      </c>
      <c r="D110" s="22">
        <v>4802</v>
      </c>
      <c r="E110" s="22">
        <v>1980097</v>
      </c>
      <c r="F110" s="22">
        <v>136</v>
      </c>
      <c r="G110" s="22">
        <v>83160</v>
      </c>
      <c r="H110" s="22">
        <v>93</v>
      </c>
      <c r="I110" s="22">
        <v>48304</v>
      </c>
      <c r="J110" s="3">
        <f t="shared" si="14"/>
        <v>5031</v>
      </c>
      <c r="K110" s="3">
        <f t="shared" si="14"/>
        <v>2111561</v>
      </c>
      <c r="L110" s="22">
        <v>3716</v>
      </c>
      <c r="M110" s="22">
        <v>2005019</v>
      </c>
      <c r="N110" s="22">
        <v>86</v>
      </c>
      <c r="O110" s="22">
        <v>31084</v>
      </c>
      <c r="P110" s="22">
        <v>308</v>
      </c>
      <c r="Q110" s="22">
        <v>147634</v>
      </c>
      <c r="R110" s="22">
        <v>0</v>
      </c>
      <c r="S110" s="22">
        <v>0</v>
      </c>
      <c r="T110" s="22">
        <v>14</v>
      </c>
      <c r="U110" s="22">
        <v>6644</v>
      </c>
      <c r="V110" s="22">
        <v>204</v>
      </c>
      <c r="W110" s="22">
        <v>64734</v>
      </c>
      <c r="X110" s="3">
        <f t="shared" si="15"/>
        <v>9359</v>
      </c>
      <c r="Y110" s="3">
        <f t="shared" si="15"/>
        <v>4366676</v>
      </c>
      <c r="Z110" s="22">
        <v>75</v>
      </c>
      <c r="AA110" s="22">
        <v>70072</v>
      </c>
      <c r="AB110" s="3">
        <f t="shared" si="17"/>
        <v>9434</v>
      </c>
      <c r="AC110" s="3">
        <f t="shared" si="16"/>
        <v>4436748</v>
      </c>
    </row>
    <row r="111" spans="1:29" x14ac:dyDescent="0.25">
      <c r="A111" s="13" t="s">
        <v>105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3">
        <f t="shared" si="14"/>
        <v>0</v>
      </c>
      <c r="K111" s="3">
        <f t="shared" si="14"/>
        <v>0</v>
      </c>
      <c r="L111" s="22">
        <v>172</v>
      </c>
      <c r="M111" s="22">
        <v>93628</v>
      </c>
      <c r="N111" s="22">
        <v>4</v>
      </c>
      <c r="O111" s="22">
        <v>1086</v>
      </c>
      <c r="P111" s="22">
        <v>22</v>
      </c>
      <c r="Q111" s="22">
        <v>10765</v>
      </c>
      <c r="R111" s="22">
        <v>0</v>
      </c>
      <c r="S111" s="22">
        <v>0</v>
      </c>
      <c r="T111" s="22">
        <v>14</v>
      </c>
      <c r="U111" s="22">
        <v>484</v>
      </c>
      <c r="V111" s="22">
        <v>19</v>
      </c>
      <c r="W111" s="22">
        <v>5433</v>
      </c>
      <c r="X111" s="3">
        <f t="shared" si="15"/>
        <v>231</v>
      </c>
      <c r="Y111" s="3">
        <f t="shared" si="15"/>
        <v>111396</v>
      </c>
      <c r="Z111" s="22">
        <v>16</v>
      </c>
      <c r="AA111" s="22">
        <v>17672</v>
      </c>
      <c r="AB111" s="3">
        <f t="shared" si="17"/>
        <v>247</v>
      </c>
      <c r="AC111" s="3">
        <f t="shared" si="16"/>
        <v>129068</v>
      </c>
    </row>
    <row r="112" spans="1:29" x14ac:dyDescent="0.25">
      <c r="A112" s="14" t="s">
        <v>106</v>
      </c>
      <c r="B112" s="22">
        <v>24</v>
      </c>
      <c r="C112" s="22">
        <v>9775</v>
      </c>
      <c r="D112" s="22">
        <v>28</v>
      </c>
      <c r="E112" s="22">
        <v>12606</v>
      </c>
      <c r="F112" s="22">
        <v>1</v>
      </c>
      <c r="G112" s="22">
        <v>529</v>
      </c>
      <c r="H112" s="22">
        <v>1</v>
      </c>
      <c r="I112" s="22">
        <v>308</v>
      </c>
      <c r="J112" s="3">
        <f t="shared" si="14"/>
        <v>30</v>
      </c>
      <c r="K112" s="3">
        <f t="shared" si="14"/>
        <v>13443</v>
      </c>
      <c r="L112" s="22">
        <v>290</v>
      </c>
      <c r="M112" s="22">
        <v>137736</v>
      </c>
      <c r="N112" s="22">
        <v>44</v>
      </c>
      <c r="O112" s="22">
        <v>14906</v>
      </c>
      <c r="P112" s="22">
        <v>154</v>
      </c>
      <c r="Q112" s="22">
        <v>70624</v>
      </c>
      <c r="R112" s="22">
        <v>0</v>
      </c>
      <c r="S112" s="22">
        <v>0</v>
      </c>
      <c r="T112" s="22">
        <v>12</v>
      </c>
      <c r="U112" s="22">
        <v>3178</v>
      </c>
      <c r="V112" s="22">
        <v>63</v>
      </c>
      <c r="W112" s="22">
        <v>16674</v>
      </c>
      <c r="X112" s="3">
        <f t="shared" si="15"/>
        <v>593</v>
      </c>
      <c r="Y112" s="3">
        <f t="shared" si="15"/>
        <v>256561</v>
      </c>
      <c r="Z112" s="22">
        <v>12</v>
      </c>
      <c r="AA112" s="22">
        <v>14525</v>
      </c>
      <c r="AB112" s="3">
        <f t="shared" si="17"/>
        <v>605</v>
      </c>
      <c r="AC112" s="3">
        <f t="shared" si="16"/>
        <v>271086</v>
      </c>
    </row>
    <row r="113" spans="1:29" x14ac:dyDescent="0.25">
      <c r="A113" s="14" t="s">
        <v>107</v>
      </c>
      <c r="B113" s="22">
        <v>451</v>
      </c>
      <c r="C113" s="22">
        <v>91464</v>
      </c>
      <c r="D113" s="22">
        <v>527</v>
      </c>
      <c r="E113" s="22">
        <v>117951</v>
      </c>
      <c r="F113" s="22">
        <v>16</v>
      </c>
      <c r="G113" s="22">
        <v>4954</v>
      </c>
      <c r="H113" s="22">
        <v>10</v>
      </c>
      <c r="I113" s="22">
        <v>2877</v>
      </c>
      <c r="J113" s="3">
        <f t="shared" si="14"/>
        <v>553</v>
      </c>
      <c r="K113" s="3">
        <f t="shared" si="14"/>
        <v>125782</v>
      </c>
      <c r="L113" s="22">
        <v>88</v>
      </c>
      <c r="M113" s="22">
        <v>35791</v>
      </c>
      <c r="N113" s="22">
        <v>14</v>
      </c>
      <c r="O113" s="22">
        <v>6888</v>
      </c>
      <c r="P113" s="22">
        <v>20</v>
      </c>
      <c r="Q113" s="22">
        <v>8112</v>
      </c>
      <c r="R113" s="22">
        <v>0</v>
      </c>
      <c r="S113" s="22">
        <v>0</v>
      </c>
      <c r="T113" s="22">
        <v>12</v>
      </c>
      <c r="U113" s="22">
        <v>375</v>
      </c>
      <c r="V113" s="22">
        <v>32</v>
      </c>
      <c r="W113" s="22">
        <v>16542</v>
      </c>
      <c r="X113" s="3">
        <f t="shared" si="15"/>
        <v>719</v>
      </c>
      <c r="Y113" s="3">
        <f t="shared" si="15"/>
        <v>193490</v>
      </c>
      <c r="Z113" s="22">
        <v>4</v>
      </c>
      <c r="AA113" s="22">
        <v>1132</v>
      </c>
      <c r="AB113" s="3">
        <f t="shared" si="17"/>
        <v>723</v>
      </c>
      <c r="AC113" s="3">
        <f t="shared" si="16"/>
        <v>194622</v>
      </c>
    </row>
    <row r="114" spans="1:29" x14ac:dyDescent="0.25">
      <c r="A114" s="14" t="s">
        <v>108</v>
      </c>
      <c r="B114" s="22">
        <v>1028</v>
      </c>
      <c r="C114" s="22">
        <v>247914</v>
      </c>
      <c r="D114" s="22">
        <v>1199</v>
      </c>
      <c r="E114" s="22">
        <v>319706</v>
      </c>
      <c r="F114" s="22">
        <v>34</v>
      </c>
      <c r="G114" s="22">
        <v>13427</v>
      </c>
      <c r="H114" s="22">
        <v>23</v>
      </c>
      <c r="I114" s="22">
        <v>7798</v>
      </c>
      <c r="J114" s="3">
        <f>D114+F114+H114</f>
        <v>1256</v>
      </c>
      <c r="K114" s="3">
        <f>E114+G114+I114</f>
        <v>340931</v>
      </c>
      <c r="L114" s="22">
        <v>928</v>
      </c>
      <c r="M114" s="22">
        <v>358849</v>
      </c>
      <c r="N114" s="22">
        <v>98</v>
      </c>
      <c r="O114" s="22">
        <v>39098</v>
      </c>
      <c r="P114" s="22">
        <v>328</v>
      </c>
      <c r="Q114" s="22">
        <v>139174</v>
      </c>
      <c r="R114" s="22">
        <v>0</v>
      </c>
      <c r="S114" s="22">
        <v>0</v>
      </c>
      <c r="T114" s="22">
        <v>14</v>
      </c>
      <c r="U114" s="22">
        <v>6264</v>
      </c>
      <c r="V114" s="22">
        <v>104</v>
      </c>
      <c r="W114" s="22">
        <v>62367</v>
      </c>
      <c r="X114" s="3">
        <f>J114+L114+N114+P114+R114+T114+V114</f>
        <v>2728</v>
      </c>
      <c r="Y114" s="3">
        <f>K114+M114+O114+Q114+S114+U114+W114</f>
        <v>946683</v>
      </c>
      <c r="Z114" s="22">
        <v>107</v>
      </c>
      <c r="AA114" s="22">
        <v>38691</v>
      </c>
      <c r="AB114" s="3">
        <f t="shared" si="17"/>
        <v>2835</v>
      </c>
      <c r="AC114" s="3">
        <f t="shared" si="16"/>
        <v>985374</v>
      </c>
    </row>
    <row r="115" spans="1:29" x14ac:dyDescent="0.25">
      <c r="A115" s="17" t="s">
        <v>85</v>
      </c>
      <c r="B115" s="22">
        <f>SUM(B98:B114)</f>
        <v>81129</v>
      </c>
      <c r="C115" s="22">
        <f t="shared" ref="C115:AC115" si="18">SUM(C98:C114)</f>
        <v>24577956</v>
      </c>
      <c r="D115" s="22">
        <f t="shared" si="18"/>
        <v>94610</v>
      </c>
      <c r="E115" s="22">
        <f t="shared" si="18"/>
        <v>31697086</v>
      </c>
      <c r="F115" s="22">
        <f t="shared" si="18"/>
        <v>2759</v>
      </c>
      <c r="G115" s="22">
        <f t="shared" si="18"/>
        <v>1346307</v>
      </c>
      <c r="H115" s="22">
        <f t="shared" si="18"/>
        <v>1823</v>
      </c>
      <c r="I115" s="22">
        <f t="shared" si="18"/>
        <v>784779</v>
      </c>
      <c r="J115" s="22">
        <f t="shared" si="18"/>
        <v>99192</v>
      </c>
      <c r="K115" s="22">
        <f t="shared" si="18"/>
        <v>33828172</v>
      </c>
      <c r="L115" s="22">
        <f t="shared" si="18"/>
        <v>48070</v>
      </c>
      <c r="M115" s="22">
        <f t="shared" si="18"/>
        <v>22813703</v>
      </c>
      <c r="N115" s="22">
        <f t="shared" si="18"/>
        <v>3304</v>
      </c>
      <c r="O115" s="22">
        <f t="shared" si="18"/>
        <v>1174272</v>
      </c>
      <c r="P115" s="22">
        <f t="shared" si="18"/>
        <v>13166</v>
      </c>
      <c r="Q115" s="22">
        <f t="shared" si="18"/>
        <v>5913142</v>
      </c>
      <c r="R115" s="22">
        <f t="shared" si="18"/>
        <v>216</v>
      </c>
      <c r="S115" s="22">
        <f t="shared" si="18"/>
        <v>712504</v>
      </c>
      <c r="T115" s="22">
        <f t="shared" si="18"/>
        <v>448</v>
      </c>
      <c r="U115" s="22">
        <f t="shared" si="18"/>
        <v>258601</v>
      </c>
      <c r="V115" s="22">
        <f t="shared" si="18"/>
        <v>17748</v>
      </c>
      <c r="W115" s="22">
        <f t="shared" si="18"/>
        <v>3530578</v>
      </c>
      <c r="X115" s="22">
        <f t="shared" si="18"/>
        <v>182144</v>
      </c>
      <c r="Y115" s="22">
        <f t="shared" si="18"/>
        <v>68230972</v>
      </c>
      <c r="Z115" s="22">
        <f t="shared" si="18"/>
        <v>7022</v>
      </c>
      <c r="AA115" s="22">
        <f t="shared" si="18"/>
        <v>7830385</v>
      </c>
      <c r="AB115" s="22">
        <f t="shared" si="18"/>
        <v>189166</v>
      </c>
      <c r="AC115" s="22">
        <f t="shared" si="18"/>
        <v>76061357</v>
      </c>
    </row>
    <row r="116" spans="1:29" x14ac:dyDescent="0.25">
      <c r="A116" s="14" t="s">
        <v>109</v>
      </c>
      <c r="B116" s="22">
        <v>281174</v>
      </c>
      <c r="C116" s="22">
        <v>74027260</v>
      </c>
      <c r="D116" s="22">
        <v>328121</v>
      </c>
      <c r="E116" s="22">
        <v>95464285</v>
      </c>
      <c r="F116" s="22">
        <v>9226</v>
      </c>
      <c r="G116" s="22">
        <v>4009312</v>
      </c>
      <c r="H116" s="22">
        <v>6359</v>
      </c>
      <c r="I116" s="22">
        <v>2328813</v>
      </c>
      <c r="J116" s="3">
        <f>D116+F116+H116</f>
        <v>343706</v>
      </c>
      <c r="K116" s="3">
        <f>E116+G116+I116</f>
        <v>101802410</v>
      </c>
      <c r="L116" s="22">
        <v>33776</v>
      </c>
      <c r="M116" s="22">
        <v>8214655</v>
      </c>
      <c r="N116" s="22">
        <v>2368</v>
      </c>
      <c r="O116" s="22">
        <v>871498</v>
      </c>
      <c r="P116" s="22">
        <v>14298</v>
      </c>
      <c r="Q116" s="22">
        <v>3094304</v>
      </c>
      <c r="R116" s="22">
        <v>0</v>
      </c>
      <c r="S116" s="22">
        <v>0</v>
      </c>
      <c r="T116" s="22">
        <v>524</v>
      </c>
      <c r="U116" s="22">
        <v>140419</v>
      </c>
      <c r="V116" s="22">
        <v>19330</v>
      </c>
      <c r="W116" s="22">
        <v>3264027</v>
      </c>
      <c r="X116" s="3">
        <f>J116+L116+N116+P116+R116+T116+V116</f>
        <v>414002</v>
      </c>
      <c r="Y116" s="3">
        <f>K116+M116+O116+Q116+S116+U116+W116</f>
        <v>117387313</v>
      </c>
      <c r="Z116" s="22">
        <v>8585</v>
      </c>
      <c r="AA116" s="22">
        <v>2833525</v>
      </c>
      <c r="AB116" s="3">
        <f>X116+Z116</f>
        <v>422587</v>
      </c>
      <c r="AC116" s="3">
        <f>Y116+AA116</f>
        <v>120220838</v>
      </c>
    </row>
    <row r="117" spans="1:29" x14ac:dyDescent="0.25">
      <c r="A117" s="17" t="s">
        <v>85</v>
      </c>
      <c r="B117" s="22">
        <f>SUM(B116)</f>
        <v>281174</v>
      </c>
      <c r="C117" s="22">
        <f t="shared" ref="C117:AC117" si="19">SUM(C116)</f>
        <v>74027260</v>
      </c>
      <c r="D117" s="22">
        <f t="shared" si="19"/>
        <v>328121</v>
      </c>
      <c r="E117" s="22">
        <f t="shared" si="19"/>
        <v>95464285</v>
      </c>
      <c r="F117" s="22">
        <f t="shared" si="19"/>
        <v>9226</v>
      </c>
      <c r="G117" s="22">
        <f t="shared" si="19"/>
        <v>4009312</v>
      </c>
      <c r="H117" s="22">
        <f t="shared" si="19"/>
        <v>6359</v>
      </c>
      <c r="I117" s="22">
        <f t="shared" si="19"/>
        <v>2328813</v>
      </c>
      <c r="J117" s="22">
        <f t="shared" si="19"/>
        <v>343706</v>
      </c>
      <c r="K117" s="22">
        <f t="shared" si="19"/>
        <v>101802410</v>
      </c>
      <c r="L117" s="22">
        <f t="shared" si="19"/>
        <v>33776</v>
      </c>
      <c r="M117" s="22">
        <f t="shared" si="19"/>
        <v>8214655</v>
      </c>
      <c r="N117" s="22">
        <f t="shared" si="19"/>
        <v>2368</v>
      </c>
      <c r="O117" s="22">
        <f t="shared" si="19"/>
        <v>871498</v>
      </c>
      <c r="P117" s="22">
        <f t="shared" si="19"/>
        <v>14298</v>
      </c>
      <c r="Q117" s="22">
        <f t="shared" si="19"/>
        <v>3094304</v>
      </c>
      <c r="R117" s="22">
        <f t="shared" si="19"/>
        <v>0</v>
      </c>
      <c r="S117" s="22">
        <f t="shared" si="19"/>
        <v>0</v>
      </c>
      <c r="T117" s="22">
        <f t="shared" si="19"/>
        <v>524</v>
      </c>
      <c r="U117" s="22">
        <f t="shared" si="19"/>
        <v>140419</v>
      </c>
      <c r="V117" s="22">
        <f t="shared" si="19"/>
        <v>19330</v>
      </c>
      <c r="W117" s="22">
        <f t="shared" si="19"/>
        <v>3264027</v>
      </c>
      <c r="X117" s="22">
        <f t="shared" si="19"/>
        <v>414002</v>
      </c>
      <c r="Y117" s="22">
        <f t="shared" si="19"/>
        <v>117387313</v>
      </c>
      <c r="Z117" s="22">
        <f t="shared" si="19"/>
        <v>8585</v>
      </c>
      <c r="AA117" s="22">
        <f t="shared" si="19"/>
        <v>2833525</v>
      </c>
      <c r="AB117" s="22">
        <f t="shared" si="19"/>
        <v>422587</v>
      </c>
      <c r="AC117" s="22">
        <f t="shared" si="19"/>
        <v>120220838</v>
      </c>
    </row>
    <row r="118" spans="1:29" x14ac:dyDescent="0.25">
      <c r="A118" s="14" t="s">
        <v>110</v>
      </c>
      <c r="B118" s="22">
        <v>582311</v>
      </c>
      <c r="C118" s="22">
        <v>151228655</v>
      </c>
      <c r="D118" s="22">
        <v>665523</v>
      </c>
      <c r="E118" s="22">
        <v>199611099</v>
      </c>
      <c r="F118" s="22">
        <v>32840</v>
      </c>
      <c r="G118" s="22">
        <v>8322236</v>
      </c>
      <c r="H118" s="22">
        <v>10958</v>
      </c>
      <c r="I118" s="22">
        <v>5108099</v>
      </c>
      <c r="J118" s="3">
        <f>D118+F118+H118</f>
        <v>709321</v>
      </c>
      <c r="K118" s="3">
        <f>E118+G118+I118</f>
        <v>213041434</v>
      </c>
      <c r="L118" s="22">
        <v>19657</v>
      </c>
      <c r="M118" s="22">
        <v>10722260</v>
      </c>
      <c r="N118" s="22">
        <v>1311</v>
      </c>
      <c r="O118" s="22">
        <v>725924</v>
      </c>
      <c r="P118" s="22">
        <v>8490</v>
      </c>
      <c r="Q118" s="22">
        <v>2515174</v>
      </c>
      <c r="R118" s="22">
        <v>4</v>
      </c>
      <c r="S118" s="22">
        <v>7200</v>
      </c>
      <c r="T118" s="22">
        <v>314</v>
      </c>
      <c r="U118" s="22">
        <v>120487</v>
      </c>
      <c r="V118" s="22">
        <v>9670</v>
      </c>
      <c r="W118" s="22">
        <v>591902</v>
      </c>
      <c r="X118" s="3">
        <f>J118+L118+N118+P118+R118+T118+V118</f>
        <v>748767</v>
      </c>
      <c r="Y118" s="3">
        <f>K118+M118+O118+Q118+S118+U118+W118</f>
        <v>227724381</v>
      </c>
      <c r="Z118" s="22">
        <v>1368</v>
      </c>
      <c r="AA118" s="22">
        <v>1001166</v>
      </c>
      <c r="AB118" s="3">
        <v>750135</v>
      </c>
      <c r="AC118" s="3">
        <f>Y118+AA118</f>
        <v>228725547</v>
      </c>
    </row>
    <row r="119" spans="1:29" x14ac:dyDescent="0.25">
      <c r="A119" s="23" t="s">
        <v>85</v>
      </c>
      <c r="B119" s="22">
        <f>SUM(B118)</f>
        <v>582311</v>
      </c>
      <c r="C119" s="22">
        <f t="shared" ref="C119:AC119" si="20">SUM(C118)</f>
        <v>151228655</v>
      </c>
      <c r="D119" s="22">
        <f t="shared" si="20"/>
        <v>665523</v>
      </c>
      <c r="E119" s="22">
        <f t="shared" si="20"/>
        <v>199611099</v>
      </c>
      <c r="F119" s="22">
        <f t="shared" si="20"/>
        <v>32840</v>
      </c>
      <c r="G119" s="22">
        <f t="shared" si="20"/>
        <v>8322236</v>
      </c>
      <c r="H119" s="22">
        <f t="shared" si="20"/>
        <v>10958</v>
      </c>
      <c r="I119" s="22">
        <f t="shared" si="20"/>
        <v>5108099</v>
      </c>
      <c r="J119" s="22">
        <f t="shared" si="20"/>
        <v>709321</v>
      </c>
      <c r="K119" s="22">
        <f t="shared" si="20"/>
        <v>213041434</v>
      </c>
      <c r="L119" s="22">
        <f t="shared" si="20"/>
        <v>19657</v>
      </c>
      <c r="M119" s="22">
        <f t="shared" si="20"/>
        <v>10722260</v>
      </c>
      <c r="N119" s="22">
        <f t="shared" si="20"/>
        <v>1311</v>
      </c>
      <c r="O119" s="22">
        <f t="shared" si="20"/>
        <v>725924</v>
      </c>
      <c r="P119" s="22">
        <f t="shared" si="20"/>
        <v>8490</v>
      </c>
      <c r="Q119" s="22">
        <f t="shared" si="20"/>
        <v>2515174</v>
      </c>
      <c r="R119" s="22">
        <f t="shared" si="20"/>
        <v>4</v>
      </c>
      <c r="S119" s="22">
        <f t="shared" si="20"/>
        <v>7200</v>
      </c>
      <c r="T119" s="22">
        <f t="shared" si="20"/>
        <v>314</v>
      </c>
      <c r="U119" s="22">
        <f t="shared" si="20"/>
        <v>120487</v>
      </c>
      <c r="V119" s="22">
        <f t="shared" si="20"/>
        <v>9670</v>
      </c>
      <c r="W119" s="22">
        <f t="shared" si="20"/>
        <v>591902</v>
      </c>
      <c r="X119" s="22">
        <f t="shared" si="20"/>
        <v>748767</v>
      </c>
      <c r="Y119" s="22">
        <f t="shared" si="20"/>
        <v>227724381</v>
      </c>
      <c r="Z119" s="22">
        <f t="shared" si="20"/>
        <v>1368</v>
      </c>
      <c r="AA119" s="22">
        <f t="shared" si="20"/>
        <v>1001166</v>
      </c>
      <c r="AB119" s="22">
        <f t="shared" si="20"/>
        <v>750135</v>
      </c>
      <c r="AC119" s="22">
        <f t="shared" si="20"/>
        <v>228725547</v>
      </c>
    </row>
    <row r="120" spans="1:29" x14ac:dyDescent="0.25">
      <c r="A120" s="17" t="s">
        <v>58</v>
      </c>
      <c r="B120" s="22">
        <f t="shared" ref="B120:AC120" si="21">SUM(B119,B117,B115,B97,B90)</f>
        <v>2137653</v>
      </c>
      <c r="C120" s="22">
        <f t="shared" si="21"/>
        <v>585209475</v>
      </c>
      <c r="D120" s="22">
        <f t="shared" si="21"/>
        <v>2480508</v>
      </c>
      <c r="E120" s="22">
        <f t="shared" si="21"/>
        <v>759269591</v>
      </c>
      <c r="F120" s="22">
        <f t="shared" si="21"/>
        <v>83990</v>
      </c>
      <c r="G120" s="22">
        <f t="shared" si="21"/>
        <v>31844278</v>
      </c>
      <c r="H120" s="22">
        <f t="shared" si="21"/>
        <v>49129</v>
      </c>
      <c r="I120" s="22">
        <f t="shared" si="21"/>
        <v>18772191</v>
      </c>
      <c r="J120" s="22">
        <f t="shared" si="21"/>
        <v>2613627</v>
      </c>
      <c r="K120" s="22">
        <f t="shared" si="21"/>
        <v>809886060</v>
      </c>
      <c r="L120" s="22">
        <f t="shared" si="21"/>
        <v>382924</v>
      </c>
      <c r="M120" s="22">
        <f t="shared" si="21"/>
        <v>161232952</v>
      </c>
      <c r="N120" s="22">
        <f t="shared" si="21"/>
        <v>38937</v>
      </c>
      <c r="O120" s="22">
        <f t="shared" si="21"/>
        <v>14348615</v>
      </c>
      <c r="P120" s="22">
        <f t="shared" si="21"/>
        <v>162521</v>
      </c>
      <c r="Q120" s="22">
        <f t="shared" si="21"/>
        <v>59480989</v>
      </c>
      <c r="R120" s="22">
        <f t="shared" si="21"/>
        <v>1311</v>
      </c>
      <c r="S120" s="22">
        <f t="shared" si="21"/>
        <v>4246480</v>
      </c>
      <c r="T120" s="22">
        <f t="shared" si="21"/>
        <v>5277</v>
      </c>
      <c r="U120" s="22">
        <f t="shared" si="21"/>
        <v>2707708.1799999997</v>
      </c>
      <c r="V120" s="22">
        <f t="shared" si="21"/>
        <v>220178</v>
      </c>
      <c r="W120" s="22">
        <f t="shared" si="21"/>
        <v>39142066</v>
      </c>
      <c r="X120" s="22">
        <f t="shared" si="21"/>
        <v>3424775</v>
      </c>
      <c r="Y120" s="22">
        <f t="shared" si="21"/>
        <v>1091044870.1800001</v>
      </c>
      <c r="Z120" s="22">
        <f t="shared" si="21"/>
        <v>64391</v>
      </c>
      <c r="AA120" s="22">
        <f t="shared" si="21"/>
        <v>40345668</v>
      </c>
      <c r="AB120" s="22">
        <f t="shared" si="21"/>
        <v>3489166</v>
      </c>
      <c r="AC120" s="22">
        <f t="shared" si="21"/>
        <v>1131390538.1800001</v>
      </c>
    </row>
  </sheetData>
  <mergeCells count="38">
    <mergeCell ref="P4:Q4"/>
    <mergeCell ref="R4:S4"/>
    <mergeCell ref="Z4:AA4"/>
    <mergeCell ref="F66:G66"/>
    <mergeCell ref="Z66:AA66"/>
    <mergeCell ref="H66:I66"/>
    <mergeCell ref="J66:K66"/>
    <mergeCell ref="A64:AC64"/>
    <mergeCell ref="A66:A67"/>
    <mergeCell ref="L66:M67"/>
    <mergeCell ref="N66:S66"/>
    <mergeCell ref="V66:W67"/>
    <mergeCell ref="X66:Y67"/>
    <mergeCell ref="AB66:AC67"/>
    <mergeCell ref="D67:E67"/>
    <mergeCell ref="F67:G67"/>
    <mergeCell ref="A1:AC1"/>
    <mergeCell ref="A3:A4"/>
    <mergeCell ref="F3:G3"/>
    <mergeCell ref="H3:I3"/>
    <mergeCell ref="J3:K3"/>
    <mergeCell ref="L3:M4"/>
    <mergeCell ref="N3:S3"/>
    <mergeCell ref="V3:W4"/>
    <mergeCell ref="X3:Y4"/>
    <mergeCell ref="Z3:AA3"/>
    <mergeCell ref="AB3:AC4"/>
    <mergeCell ref="D4:E4"/>
    <mergeCell ref="F4:G4"/>
    <mergeCell ref="H4:I4"/>
    <mergeCell ref="J4:K4"/>
    <mergeCell ref="N4:O4"/>
    <mergeCell ref="Z67:AA67"/>
    <mergeCell ref="H67:I67"/>
    <mergeCell ref="J67:K67"/>
    <mergeCell ref="N67:O67"/>
    <mergeCell ref="P67:Q67"/>
    <mergeCell ref="R67:S67"/>
  </mergeCells>
  <pageMargins left="0.8" right="0.17" top="0.28000000000000003" bottom="0.31" header="0.3" footer="0.3"/>
  <pageSetup paperSize="5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0"/>
  <sheetViews>
    <sheetView view="pageBreakPreview" topLeftCell="A37" zoomScale="69" zoomScaleSheetLayoutView="69" workbookViewId="0">
      <selection activeCell="AE10" sqref="AE10"/>
    </sheetView>
  </sheetViews>
  <sheetFormatPr defaultRowHeight="15" x14ac:dyDescent="0.25"/>
  <cols>
    <col min="1" max="1" width="14.7109375" style="51" customWidth="1"/>
    <col min="2" max="2" width="7.140625" style="51" customWidth="1"/>
    <col min="3" max="3" width="10.85546875" style="51" customWidth="1"/>
    <col min="4" max="5" width="9.140625" style="51"/>
    <col min="6" max="6" width="7.140625" style="51" customWidth="1"/>
    <col min="7" max="7" width="9.140625" style="51"/>
    <col min="8" max="8" width="8.42578125" style="51" customWidth="1"/>
    <col min="9" max="9" width="9.140625" style="51"/>
    <col min="10" max="10" width="7.28515625" style="51" customWidth="1"/>
    <col min="11" max="11" width="9.140625" style="51"/>
    <col min="12" max="12" width="7.140625" style="51" customWidth="1"/>
    <col min="13" max="13" width="9.140625" style="51"/>
    <col min="14" max="14" width="6.85546875" style="51" customWidth="1"/>
    <col min="15" max="15" width="9.140625" style="51"/>
    <col min="16" max="16" width="7.7109375" style="51" customWidth="1"/>
    <col min="17" max="17" width="9.140625" style="51"/>
    <col min="18" max="18" width="7.140625" style="51" customWidth="1"/>
    <col min="19" max="19" width="9.140625" style="51"/>
    <col min="20" max="20" width="6.42578125" style="51" customWidth="1"/>
    <col min="21" max="23" width="9.140625" style="51"/>
    <col min="24" max="24" width="7.7109375" style="51" customWidth="1"/>
    <col min="25" max="25" width="9.140625" style="51"/>
    <col min="26" max="26" width="6.85546875" style="51" customWidth="1"/>
    <col min="27" max="27" width="9.140625" style="51"/>
    <col min="28" max="28" width="8" style="51" customWidth="1"/>
    <col min="29" max="16384" width="9.140625" style="51"/>
  </cols>
  <sheetData>
    <row r="1" spans="1:29" ht="23.25" x14ac:dyDescent="0.35">
      <c r="A1" s="88" t="s">
        <v>161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23.25" x14ac:dyDescent="0.35">
      <c r="A2" s="52" t="s">
        <v>111</v>
      </c>
      <c r="B2" s="52"/>
      <c r="C2" s="52"/>
      <c r="D2" s="53"/>
      <c r="E2" s="53"/>
      <c r="F2" s="53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74" t="s">
        <v>63</v>
      </c>
      <c r="B3" s="4"/>
      <c r="C3" s="5" t="s">
        <v>2</v>
      </c>
      <c r="D3" s="5"/>
      <c r="E3" s="6"/>
      <c r="F3" s="85" t="s">
        <v>2</v>
      </c>
      <c r="G3" s="66"/>
      <c r="H3" s="74" t="s">
        <v>3</v>
      </c>
      <c r="I3" s="75"/>
      <c r="J3" s="74" t="s">
        <v>3</v>
      </c>
      <c r="K3" s="75"/>
      <c r="L3" s="74" t="s">
        <v>4</v>
      </c>
      <c r="M3" s="75"/>
      <c r="N3" s="86" t="s">
        <v>5</v>
      </c>
      <c r="O3" s="87"/>
      <c r="P3" s="87"/>
      <c r="Q3" s="87"/>
      <c r="R3" s="87"/>
      <c r="S3" s="87"/>
      <c r="T3" s="7"/>
      <c r="U3" s="7"/>
      <c r="V3" s="74" t="s">
        <v>6</v>
      </c>
      <c r="W3" s="75"/>
      <c r="X3" s="74" t="s">
        <v>7</v>
      </c>
      <c r="Y3" s="75"/>
      <c r="Z3" s="86" t="s">
        <v>8</v>
      </c>
      <c r="AA3" s="87"/>
      <c r="AB3" s="74" t="s">
        <v>9</v>
      </c>
      <c r="AC3" s="75"/>
    </row>
    <row r="4" spans="1:29" x14ac:dyDescent="0.25">
      <c r="A4" s="67"/>
      <c r="B4" s="43" t="s">
        <v>10</v>
      </c>
      <c r="C4" s="8"/>
      <c r="D4" s="91" t="s">
        <v>11</v>
      </c>
      <c r="E4" s="92"/>
      <c r="F4" s="93" t="s">
        <v>12</v>
      </c>
      <c r="G4" s="94"/>
      <c r="H4" s="67" t="s">
        <v>13</v>
      </c>
      <c r="I4" s="68"/>
      <c r="J4" s="67" t="s">
        <v>14</v>
      </c>
      <c r="K4" s="68"/>
      <c r="L4" s="67"/>
      <c r="M4" s="68"/>
      <c r="N4" s="65" t="s">
        <v>15</v>
      </c>
      <c r="O4" s="66"/>
      <c r="P4" s="65" t="s">
        <v>16</v>
      </c>
      <c r="Q4" s="66"/>
      <c r="R4" s="65" t="s">
        <v>17</v>
      </c>
      <c r="S4" s="66"/>
      <c r="T4" s="44" t="s">
        <v>160</v>
      </c>
      <c r="U4" s="45"/>
      <c r="V4" s="67"/>
      <c r="W4" s="68"/>
      <c r="X4" s="67"/>
      <c r="Y4" s="68"/>
      <c r="Z4" s="65" t="s">
        <v>8</v>
      </c>
      <c r="AA4" s="66"/>
      <c r="AB4" s="67"/>
      <c r="AC4" s="68"/>
    </row>
    <row r="5" spans="1:29" x14ac:dyDescent="0.25">
      <c r="A5" s="9"/>
      <c r="B5" s="10" t="s">
        <v>19</v>
      </c>
      <c r="C5" s="10" t="s">
        <v>20</v>
      </c>
      <c r="D5" s="10" t="s">
        <v>19</v>
      </c>
      <c r="E5" s="10" t="s">
        <v>20</v>
      </c>
      <c r="F5" s="2" t="s">
        <v>19</v>
      </c>
      <c r="G5" s="2" t="s">
        <v>20</v>
      </c>
      <c r="H5" s="2" t="s">
        <v>19</v>
      </c>
      <c r="I5" s="2" t="s">
        <v>20</v>
      </c>
      <c r="J5" s="2" t="s">
        <v>19</v>
      </c>
      <c r="K5" s="2" t="s">
        <v>20</v>
      </c>
      <c r="L5" s="2" t="s">
        <v>19</v>
      </c>
      <c r="M5" s="2" t="s">
        <v>20</v>
      </c>
      <c r="N5" s="2" t="s">
        <v>19</v>
      </c>
      <c r="O5" s="2" t="s">
        <v>20</v>
      </c>
      <c r="P5" s="2" t="s">
        <v>19</v>
      </c>
      <c r="Q5" s="2" t="s">
        <v>20</v>
      </c>
      <c r="R5" s="2" t="s">
        <v>19</v>
      </c>
      <c r="S5" s="2" t="s">
        <v>20</v>
      </c>
      <c r="T5" s="2" t="s">
        <v>19</v>
      </c>
      <c r="U5" s="2" t="s">
        <v>20</v>
      </c>
      <c r="V5" s="2" t="s">
        <v>19</v>
      </c>
      <c r="W5" s="2" t="s">
        <v>20</v>
      </c>
      <c r="X5" s="2" t="s">
        <v>19</v>
      </c>
      <c r="Y5" s="2" t="s">
        <v>20</v>
      </c>
      <c r="Z5" s="2" t="s">
        <v>19</v>
      </c>
      <c r="AA5" s="2" t="s">
        <v>20</v>
      </c>
      <c r="AB5" s="2" t="s">
        <v>19</v>
      </c>
      <c r="AC5" s="2" t="s">
        <v>20</v>
      </c>
    </row>
    <row r="6" spans="1:29" ht="24.95" customHeight="1" x14ac:dyDescent="0.25">
      <c r="A6" s="54" t="s">
        <v>71</v>
      </c>
      <c r="B6" s="55">
        <v>3462</v>
      </c>
      <c r="C6" s="55">
        <v>1367640</v>
      </c>
      <c r="D6" s="48">
        <v>12850</v>
      </c>
      <c r="E6" s="48">
        <v>3405094</v>
      </c>
      <c r="F6" s="48">
        <v>0</v>
      </c>
      <c r="G6" s="48">
        <v>0</v>
      </c>
      <c r="H6" s="48">
        <v>0</v>
      </c>
      <c r="I6" s="48">
        <v>0</v>
      </c>
      <c r="J6" s="3">
        <f>D6+F6+H6</f>
        <v>12850</v>
      </c>
      <c r="K6" s="3">
        <f>E6+G6+I6</f>
        <v>3405094</v>
      </c>
      <c r="L6" s="48">
        <v>1056</v>
      </c>
      <c r="M6" s="56">
        <v>441606</v>
      </c>
      <c r="N6" s="48">
        <v>0</v>
      </c>
      <c r="O6" s="48">
        <v>0</v>
      </c>
      <c r="P6" s="48">
        <v>0</v>
      </c>
      <c r="Q6" s="48">
        <v>0</v>
      </c>
      <c r="R6" s="22">
        <v>0</v>
      </c>
      <c r="S6" s="22">
        <v>0</v>
      </c>
      <c r="T6" s="22">
        <v>0</v>
      </c>
      <c r="U6" s="22">
        <v>0</v>
      </c>
      <c r="V6" s="22">
        <v>546</v>
      </c>
      <c r="W6" s="22">
        <v>205730</v>
      </c>
      <c r="X6" s="22">
        <f>J6+L6+N6+P6+R6+T6+V6</f>
        <v>14452</v>
      </c>
      <c r="Y6" s="22">
        <f>K6+M6+O6+Q6+S6+U6+W6</f>
        <v>4052430</v>
      </c>
      <c r="Z6" s="48">
        <v>606</v>
      </c>
      <c r="AA6" s="48">
        <v>39384</v>
      </c>
      <c r="AB6" s="22">
        <f>X6+Z6</f>
        <v>15058</v>
      </c>
      <c r="AC6" s="22">
        <f>Y6+AA6</f>
        <v>4091814</v>
      </c>
    </row>
    <row r="7" spans="1:29" ht="24.95" customHeight="1" x14ac:dyDescent="0.25">
      <c r="A7" s="57" t="s">
        <v>65</v>
      </c>
      <c r="B7" s="55">
        <v>26</v>
      </c>
      <c r="C7" s="47">
        <v>10000</v>
      </c>
      <c r="D7" s="48">
        <v>56</v>
      </c>
      <c r="E7" s="14">
        <v>15000</v>
      </c>
      <c r="F7" s="14">
        <v>0</v>
      </c>
      <c r="G7" s="14">
        <v>0</v>
      </c>
      <c r="H7" s="14">
        <v>0</v>
      </c>
      <c r="I7" s="14">
        <v>0</v>
      </c>
      <c r="J7" s="3">
        <f t="shared" ref="J7:K26" si="0">D7+F7+H7</f>
        <v>56</v>
      </c>
      <c r="K7" s="3">
        <f t="shared" si="0"/>
        <v>15000</v>
      </c>
      <c r="L7" s="48">
        <v>6</v>
      </c>
      <c r="M7" s="14">
        <v>2500</v>
      </c>
      <c r="N7" s="14">
        <v>0</v>
      </c>
      <c r="O7" s="14">
        <v>0</v>
      </c>
      <c r="P7" s="14">
        <v>0</v>
      </c>
      <c r="Q7" s="14">
        <v>0</v>
      </c>
      <c r="R7" s="49">
        <v>0</v>
      </c>
      <c r="S7" s="49">
        <v>0</v>
      </c>
      <c r="T7" s="49">
        <v>0</v>
      </c>
      <c r="U7" s="49">
        <v>0</v>
      </c>
      <c r="V7" s="22">
        <v>8</v>
      </c>
      <c r="W7" s="49">
        <v>2500</v>
      </c>
      <c r="X7" s="22">
        <f t="shared" ref="X7:Y26" si="1">J7+L7+N7+P7+R7+T7+V7</f>
        <v>70</v>
      </c>
      <c r="Y7" s="22">
        <f t="shared" si="1"/>
        <v>20000</v>
      </c>
      <c r="Z7" s="48">
        <v>16</v>
      </c>
      <c r="AA7" s="14">
        <v>1000</v>
      </c>
      <c r="AB7" s="22">
        <f t="shared" ref="AB7:AC26" si="2">X7+Z7</f>
        <v>86</v>
      </c>
      <c r="AC7" s="22">
        <f t="shared" si="2"/>
        <v>21000</v>
      </c>
    </row>
    <row r="8" spans="1:29" ht="24.95" customHeight="1" x14ac:dyDescent="0.25">
      <c r="A8" s="57" t="s">
        <v>92</v>
      </c>
      <c r="B8" s="55">
        <v>76</v>
      </c>
      <c r="C8" s="47">
        <v>30365</v>
      </c>
      <c r="D8" s="48">
        <v>242</v>
      </c>
      <c r="E8" s="14">
        <v>63974</v>
      </c>
      <c r="F8" s="14">
        <v>0</v>
      </c>
      <c r="G8" s="14">
        <v>0</v>
      </c>
      <c r="H8" s="14">
        <v>0</v>
      </c>
      <c r="I8" s="14">
        <v>0</v>
      </c>
      <c r="J8" s="3">
        <f t="shared" si="0"/>
        <v>242</v>
      </c>
      <c r="K8" s="3">
        <f t="shared" si="0"/>
        <v>63974</v>
      </c>
      <c r="L8" s="48">
        <v>72</v>
      </c>
      <c r="M8" s="14">
        <v>30217</v>
      </c>
      <c r="N8" s="14">
        <v>0</v>
      </c>
      <c r="O8" s="14">
        <v>0</v>
      </c>
      <c r="P8" s="14">
        <v>0</v>
      </c>
      <c r="Q8" s="14">
        <v>0</v>
      </c>
      <c r="R8" s="49">
        <v>0</v>
      </c>
      <c r="S8" s="49">
        <v>0</v>
      </c>
      <c r="T8" s="49">
        <v>0</v>
      </c>
      <c r="U8" s="49">
        <v>0</v>
      </c>
      <c r="V8" s="22">
        <v>68</v>
      </c>
      <c r="W8" s="49">
        <v>25728</v>
      </c>
      <c r="X8" s="22">
        <f t="shared" si="1"/>
        <v>382</v>
      </c>
      <c r="Y8" s="22">
        <f t="shared" si="1"/>
        <v>119919</v>
      </c>
      <c r="Z8" s="48">
        <v>86</v>
      </c>
      <c r="AA8" s="14">
        <v>5616</v>
      </c>
      <c r="AB8" s="22">
        <f t="shared" si="2"/>
        <v>468</v>
      </c>
      <c r="AC8" s="22">
        <f t="shared" si="2"/>
        <v>125535</v>
      </c>
    </row>
    <row r="9" spans="1:29" ht="24.95" customHeight="1" x14ac:dyDescent="0.25">
      <c r="A9" s="57" t="s">
        <v>126</v>
      </c>
      <c r="B9" s="55">
        <v>26</v>
      </c>
      <c r="C9" s="47">
        <v>9921</v>
      </c>
      <c r="D9" s="48">
        <v>64</v>
      </c>
      <c r="E9" s="14">
        <v>17027</v>
      </c>
      <c r="F9" s="14">
        <v>0</v>
      </c>
      <c r="G9" s="14">
        <v>0</v>
      </c>
      <c r="H9" s="48">
        <v>0</v>
      </c>
      <c r="I9" s="48">
        <v>0</v>
      </c>
      <c r="J9" s="3">
        <f t="shared" si="0"/>
        <v>64</v>
      </c>
      <c r="K9" s="3">
        <f t="shared" si="0"/>
        <v>17027</v>
      </c>
      <c r="L9" s="48">
        <v>12</v>
      </c>
      <c r="M9" s="14">
        <v>4823</v>
      </c>
      <c r="N9" s="14">
        <v>0</v>
      </c>
      <c r="O9" s="14">
        <v>0</v>
      </c>
      <c r="P9" s="14">
        <v>0</v>
      </c>
      <c r="Q9" s="14">
        <v>0</v>
      </c>
      <c r="R9" s="49">
        <v>0</v>
      </c>
      <c r="S9" s="49">
        <v>0</v>
      </c>
      <c r="T9" s="49">
        <v>0</v>
      </c>
      <c r="U9" s="49">
        <v>0</v>
      </c>
      <c r="V9" s="22">
        <v>15</v>
      </c>
      <c r="W9" s="49">
        <v>5614</v>
      </c>
      <c r="X9" s="22">
        <f t="shared" si="1"/>
        <v>91</v>
      </c>
      <c r="Y9" s="22">
        <f t="shared" si="1"/>
        <v>27464</v>
      </c>
      <c r="Z9" s="48">
        <v>16</v>
      </c>
      <c r="AA9" s="14">
        <v>1021</v>
      </c>
      <c r="AB9" s="22">
        <f t="shared" si="2"/>
        <v>107</v>
      </c>
      <c r="AC9" s="22">
        <f t="shared" si="2"/>
        <v>28485</v>
      </c>
    </row>
    <row r="10" spans="1:29" ht="24.95" customHeight="1" x14ac:dyDescent="0.25">
      <c r="A10" s="57" t="s">
        <v>127</v>
      </c>
      <c r="B10" s="55">
        <v>600</v>
      </c>
      <c r="C10" s="47">
        <v>237490</v>
      </c>
      <c r="D10" s="48">
        <v>1532</v>
      </c>
      <c r="E10" s="14">
        <v>405936</v>
      </c>
      <c r="F10" s="14">
        <v>0</v>
      </c>
      <c r="G10" s="14">
        <v>0</v>
      </c>
      <c r="H10" s="14">
        <v>0</v>
      </c>
      <c r="I10" s="14">
        <v>0</v>
      </c>
      <c r="J10" s="3">
        <f t="shared" si="0"/>
        <v>1532</v>
      </c>
      <c r="K10" s="3">
        <f t="shared" si="0"/>
        <v>405936</v>
      </c>
      <c r="L10" s="48">
        <v>70</v>
      </c>
      <c r="M10" s="14">
        <v>29407</v>
      </c>
      <c r="N10" s="14">
        <v>0</v>
      </c>
      <c r="O10" s="14">
        <v>0</v>
      </c>
      <c r="P10" s="14">
        <v>0</v>
      </c>
      <c r="Q10" s="14">
        <v>0</v>
      </c>
      <c r="R10" s="49">
        <v>0</v>
      </c>
      <c r="S10" s="49">
        <v>0</v>
      </c>
      <c r="T10" s="49">
        <v>0</v>
      </c>
      <c r="U10" s="49">
        <v>0</v>
      </c>
      <c r="V10" s="22">
        <v>47</v>
      </c>
      <c r="W10" s="49">
        <v>17931</v>
      </c>
      <c r="X10" s="22">
        <f t="shared" si="1"/>
        <v>1649</v>
      </c>
      <c r="Y10" s="22">
        <f t="shared" si="1"/>
        <v>453274</v>
      </c>
      <c r="Z10" s="48">
        <v>30</v>
      </c>
      <c r="AA10" s="14">
        <v>1914</v>
      </c>
      <c r="AB10" s="22">
        <f t="shared" si="2"/>
        <v>1679</v>
      </c>
      <c r="AC10" s="22">
        <f t="shared" si="2"/>
        <v>455188</v>
      </c>
    </row>
    <row r="11" spans="1:29" ht="24.95" customHeight="1" x14ac:dyDescent="0.25">
      <c r="A11" s="57" t="s">
        <v>70</v>
      </c>
      <c r="B11" s="55">
        <v>26</v>
      </c>
      <c r="C11" s="47">
        <v>9921</v>
      </c>
      <c r="D11" s="48">
        <v>64</v>
      </c>
      <c r="E11" s="14">
        <v>17027</v>
      </c>
      <c r="F11" s="14">
        <v>0</v>
      </c>
      <c r="G11" s="14">
        <v>0</v>
      </c>
      <c r="H11" s="48">
        <v>0</v>
      </c>
      <c r="I11" s="48">
        <v>0</v>
      </c>
      <c r="J11" s="3">
        <f t="shared" si="0"/>
        <v>64</v>
      </c>
      <c r="K11" s="3">
        <f t="shared" si="0"/>
        <v>17027</v>
      </c>
      <c r="L11" s="48">
        <v>12</v>
      </c>
      <c r="M11" s="14">
        <v>4823</v>
      </c>
      <c r="N11" s="14">
        <v>0</v>
      </c>
      <c r="O11" s="14">
        <v>0</v>
      </c>
      <c r="P11" s="14">
        <v>0</v>
      </c>
      <c r="Q11" s="14">
        <v>0</v>
      </c>
      <c r="R11" s="49">
        <v>0</v>
      </c>
      <c r="S11" s="49">
        <v>0</v>
      </c>
      <c r="T11" s="49">
        <v>0</v>
      </c>
      <c r="U11" s="49">
        <v>0</v>
      </c>
      <c r="V11" s="22">
        <v>15</v>
      </c>
      <c r="W11" s="49">
        <v>5614</v>
      </c>
      <c r="X11" s="22">
        <f t="shared" si="1"/>
        <v>91</v>
      </c>
      <c r="Y11" s="22">
        <f t="shared" si="1"/>
        <v>27464</v>
      </c>
      <c r="Z11" s="48">
        <v>16</v>
      </c>
      <c r="AA11" s="14">
        <v>1026</v>
      </c>
      <c r="AB11" s="22">
        <f t="shared" si="2"/>
        <v>107</v>
      </c>
      <c r="AC11" s="22">
        <f t="shared" si="2"/>
        <v>28490</v>
      </c>
    </row>
    <row r="12" spans="1:29" ht="24.95" customHeight="1" x14ac:dyDescent="0.25">
      <c r="A12" s="57" t="s">
        <v>97</v>
      </c>
      <c r="B12" s="55">
        <v>25</v>
      </c>
      <c r="C12" s="47">
        <v>10000</v>
      </c>
      <c r="D12" s="48">
        <v>56</v>
      </c>
      <c r="E12" s="14">
        <v>15000</v>
      </c>
      <c r="F12" s="14">
        <v>0</v>
      </c>
      <c r="G12" s="14">
        <v>0</v>
      </c>
      <c r="H12" s="48">
        <v>0</v>
      </c>
      <c r="I12" s="48">
        <v>0</v>
      </c>
      <c r="J12" s="3">
        <f t="shared" si="0"/>
        <v>56</v>
      </c>
      <c r="K12" s="3">
        <f t="shared" si="0"/>
        <v>15000</v>
      </c>
      <c r="L12" s="48">
        <v>6</v>
      </c>
      <c r="M12" s="14">
        <v>2500</v>
      </c>
      <c r="N12" s="14">
        <v>0</v>
      </c>
      <c r="O12" s="14">
        <v>0</v>
      </c>
      <c r="P12" s="14">
        <v>0</v>
      </c>
      <c r="Q12" s="14">
        <v>0</v>
      </c>
      <c r="R12" s="49">
        <v>0</v>
      </c>
      <c r="S12" s="49">
        <v>0</v>
      </c>
      <c r="T12" s="49">
        <v>0</v>
      </c>
      <c r="U12" s="49">
        <v>0</v>
      </c>
      <c r="V12" s="22">
        <v>8</v>
      </c>
      <c r="W12" s="49">
        <v>2500</v>
      </c>
      <c r="X12" s="22">
        <f t="shared" si="1"/>
        <v>70</v>
      </c>
      <c r="Y12" s="22">
        <f t="shared" si="1"/>
        <v>20000</v>
      </c>
      <c r="Z12" s="48">
        <v>16</v>
      </c>
      <c r="AA12" s="14">
        <v>1000</v>
      </c>
      <c r="AB12" s="22">
        <f t="shared" si="2"/>
        <v>86</v>
      </c>
      <c r="AC12" s="22">
        <f t="shared" si="2"/>
        <v>21000</v>
      </c>
    </row>
    <row r="13" spans="1:29" ht="24.95" customHeight="1" x14ac:dyDescent="0.25">
      <c r="A13" s="58" t="s">
        <v>98</v>
      </c>
      <c r="B13" s="55">
        <v>62</v>
      </c>
      <c r="C13" s="59">
        <v>24866</v>
      </c>
      <c r="D13" s="48">
        <v>158</v>
      </c>
      <c r="E13" s="14">
        <v>41675</v>
      </c>
      <c r="F13" s="14">
        <v>0</v>
      </c>
      <c r="G13" s="14">
        <v>0</v>
      </c>
      <c r="H13" s="14">
        <v>0</v>
      </c>
      <c r="I13" s="14">
        <v>0</v>
      </c>
      <c r="J13" s="3">
        <f t="shared" si="0"/>
        <v>158</v>
      </c>
      <c r="K13" s="3">
        <f t="shared" si="0"/>
        <v>41675</v>
      </c>
      <c r="L13" s="48">
        <v>34</v>
      </c>
      <c r="M13" s="14">
        <v>13901</v>
      </c>
      <c r="N13" s="14">
        <v>0</v>
      </c>
      <c r="O13" s="14">
        <v>0</v>
      </c>
      <c r="P13" s="14">
        <v>0</v>
      </c>
      <c r="Q13" s="14">
        <v>0</v>
      </c>
      <c r="R13" s="49">
        <v>0</v>
      </c>
      <c r="S13" s="49">
        <v>0</v>
      </c>
      <c r="T13" s="49">
        <v>0</v>
      </c>
      <c r="U13" s="49">
        <v>0</v>
      </c>
      <c r="V13" s="22">
        <v>34</v>
      </c>
      <c r="W13" s="49">
        <v>12863</v>
      </c>
      <c r="X13" s="22">
        <f t="shared" si="1"/>
        <v>226</v>
      </c>
      <c r="Y13" s="22">
        <f t="shared" si="1"/>
        <v>68439</v>
      </c>
      <c r="Z13" s="48">
        <v>86</v>
      </c>
      <c r="AA13" s="14">
        <v>5623</v>
      </c>
      <c r="AB13" s="22">
        <f t="shared" si="2"/>
        <v>312</v>
      </c>
      <c r="AC13" s="22">
        <f t="shared" si="2"/>
        <v>74062</v>
      </c>
    </row>
    <row r="14" spans="1:29" ht="24.95" customHeight="1" x14ac:dyDescent="0.25">
      <c r="A14" s="57" t="s">
        <v>128</v>
      </c>
      <c r="B14" s="55">
        <v>25</v>
      </c>
      <c r="C14" s="47">
        <v>9921</v>
      </c>
      <c r="D14" s="48">
        <v>64</v>
      </c>
      <c r="E14" s="14">
        <v>17027</v>
      </c>
      <c r="F14" s="14">
        <v>0</v>
      </c>
      <c r="G14" s="14">
        <v>0</v>
      </c>
      <c r="H14" s="48">
        <v>0</v>
      </c>
      <c r="I14" s="48">
        <v>0</v>
      </c>
      <c r="J14" s="3">
        <f t="shared" si="0"/>
        <v>64</v>
      </c>
      <c r="K14" s="3">
        <f t="shared" si="0"/>
        <v>17027</v>
      </c>
      <c r="L14" s="48">
        <v>12</v>
      </c>
      <c r="M14" s="14">
        <v>4823</v>
      </c>
      <c r="N14" s="14">
        <v>0</v>
      </c>
      <c r="O14" s="14">
        <v>0</v>
      </c>
      <c r="P14" s="14">
        <v>0</v>
      </c>
      <c r="Q14" s="14">
        <v>0</v>
      </c>
      <c r="R14" s="49">
        <v>0</v>
      </c>
      <c r="S14" s="49">
        <v>0</v>
      </c>
      <c r="T14" s="49">
        <v>0</v>
      </c>
      <c r="U14" s="49">
        <v>0</v>
      </c>
      <c r="V14" s="22">
        <v>16</v>
      </c>
      <c r="W14" s="49">
        <v>5614</v>
      </c>
      <c r="X14" s="22">
        <f t="shared" si="1"/>
        <v>92</v>
      </c>
      <c r="Y14" s="22">
        <f t="shared" si="1"/>
        <v>27464</v>
      </c>
      <c r="Z14" s="48">
        <v>48</v>
      </c>
      <c r="AA14" s="14">
        <v>3079</v>
      </c>
      <c r="AB14" s="22">
        <f t="shared" si="2"/>
        <v>140</v>
      </c>
      <c r="AC14" s="22">
        <f t="shared" si="2"/>
        <v>30543</v>
      </c>
    </row>
    <row r="15" spans="1:29" ht="24.95" customHeight="1" x14ac:dyDescent="0.25">
      <c r="A15" s="57" t="s">
        <v>129</v>
      </c>
      <c r="B15" s="55">
        <v>28</v>
      </c>
      <c r="C15" s="47">
        <v>14790</v>
      </c>
      <c r="D15" s="48">
        <v>92</v>
      </c>
      <c r="E15" s="14">
        <v>24342</v>
      </c>
      <c r="F15" s="14">
        <v>0</v>
      </c>
      <c r="G15" s="14">
        <v>0</v>
      </c>
      <c r="H15" s="14">
        <v>0</v>
      </c>
      <c r="I15" s="14">
        <v>0</v>
      </c>
      <c r="J15" s="3">
        <f t="shared" si="0"/>
        <v>92</v>
      </c>
      <c r="K15" s="3">
        <f t="shared" si="0"/>
        <v>24342</v>
      </c>
      <c r="L15" s="48">
        <v>24</v>
      </c>
      <c r="M15" s="14">
        <v>9787</v>
      </c>
      <c r="N15" s="14">
        <v>0</v>
      </c>
      <c r="O15" s="14">
        <v>0</v>
      </c>
      <c r="P15" s="14">
        <v>0</v>
      </c>
      <c r="Q15" s="14">
        <v>0</v>
      </c>
      <c r="R15" s="49">
        <v>0</v>
      </c>
      <c r="S15" s="49">
        <v>0</v>
      </c>
      <c r="T15" s="49">
        <v>0</v>
      </c>
      <c r="U15" s="49">
        <v>0</v>
      </c>
      <c r="V15" s="22">
        <v>24</v>
      </c>
      <c r="W15" s="49">
        <v>8552</v>
      </c>
      <c r="X15" s="22">
        <f t="shared" si="1"/>
        <v>140</v>
      </c>
      <c r="Y15" s="22">
        <f t="shared" si="1"/>
        <v>42681</v>
      </c>
      <c r="Z15" s="48">
        <v>86</v>
      </c>
      <c r="AA15" s="14">
        <v>5616</v>
      </c>
      <c r="AB15" s="22">
        <f t="shared" si="2"/>
        <v>226</v>
      </c>
      <c r="AC15" s="22">
        <f t="shared" si="2"/>
        <v>48297</v>
      </c>
    </row>
    <row r="16" spans="1:29" ht="24.95" customHeight="1" x14ac:dyDescent="0.25">
      <c r="A16" s="57" t="s">
        <v>130</v>
      </c>
      <c r="B16" s="55">
        <v>76</v>
      </c>
      <c r="C16" s="47">
        <v>30365</v>
      </c>
      <c r="D16" s="48">
        <v>242</v>
      </c>
      <c r="E16" s="14">
        <v>63982</v>
      </c>
      <c r="F16" s="14">
        <v>0</v>
      </c>
      <c r="G16" s="14">
        <v>0</v>
      </c>
      <c r="H16" s="48">
        <v>0</v>
      </c>
      <c r="I16" s="48">
        <v>0</v>
      </c>
      <c r="J16" s="3">
        <f t="shared" si="0"/>
        <v>242</v>
      </c>
      <c r="K16" s="3">
        <f t="shared" si="0"/>
        <v>63982</v>
      </c>
      <c r="L16" s="48">
        <v>72</v>
      </c>
      <c r="M16" s="14">
        <v>30217</v>
      </c>
      <c r="N16" s="14">
        <v>0</v>
      </c>
      <c r="O16" s="14">
        <v>0</v>
      </c>
      <c r="P16" s="14">
        <v>0</v>
      </c>
      <c r="Q16" s="14">
        <v>0</v>
      </c>
      <c r="R16" s="49">
        <v>0</v>
      </c>
      <c r="S16" s="49">
        <v>0</v>
      </c>
      <c r="T16" s="49">
        <v>0</v>
      </c>
      <c r="U16" s="49">
        <v>0</v>
      </c>
      <c r="V16" s="22">
        <v>68</v>
      </c>
      <c r="W16" s="49">
        <v>25728</v>
      </c>
      <c r="X16" s="22">
        <f t="shared" si="1"/>
        <v>382</v>
      </c>
      <c r="Y16" s="22">
        <f t="shared" si="1"/>
        <v>119927</v>
      </c>
      <c r="Z16" s="48">
        <v>86</v>
      </c>
      <c r="AA16" s="14">
        <v>5616</v>
      </c>
      <c r="AB16" s="22">
        <f t="shared" si="2"/>
        <v>468</v>
      </c>
      <c r="AC16" s="22">
        <f t="shared" si="2"/>
        <v>125543</v>
      </c>
    </row>
    <row r="17" spans="1:29" ht="24.95" customHeight="1" x14ac:dyDescent="0.25">
      <c r="A17" s="57" t="s">
        <v>131</v>
      </c>
      <c r="B17" s="55">
        <v>26</v>
      </c>
      <c r="C17" s="47">
        <v>10122</v>
      </c>
      <c r="D17" s="48">
        <v>128</v>
      </c>
      <c r="E17" s="14">
        <v>34037</v>
      </c>
      <c r="F17" s="14">
        <v>0</v>
      </c>
      <c r="G17" s="14">
        <v>0</v>
      </c>
      <c r="H17" s="14">
        <v>0</v>
      </c>
      <c r="I17" s="14">
        <v>0</v>
      </c>
      <c r="J17" s="3">
        <f t="shared" si="0"/>
        <v>128</v>
      </c>
      <c r="K17" s="3">
        <f t="shared" si="0"/>
        <v>34037</v>
      </c>
      <c r="L17" s="48">
        <v>78</v>
      </c>
      <c r="M17" s="14">
        <v>32629</v>
      </c>
      <c r="N17" s="14">
        <v>0</v>
      </c>
      <c r="O17" s="14">
        <v>0</v>
      </c>
      <c r="P17" s="14">
        <v>0</v>
      </c>
      <c r="Q17" s="14">
        <v>0</v>
      </c>
      <c r="R17" s="49">
        <v>0</v>
      </c>
      <c r="S17" s="49">
        <v>0</v>
      </c>
      <c r="T17" s="49">
        <v>0</v>
      </c>
      <c r="U17" s="49">
        <v>0</v>
      </c>
      <c r="V17" s="22">
        <v>96</v>
      </c>
      <c r="W17" s="49">
        <v>36111</v>
      </c>
      <c r="X17" s="22">
        <f t="shared" si="1"/>
        <v>302</v>
      </c>
      <c r="Y17" s="22">
        <f t="shared" si="1"/>
        <v>102777</v>
      </c>
      <c r="Z17" s="48">
        <v>86</v>
      </c>
      <c r="AA17" s="14">
        <v>5620</v>
      </c>
      <c r="AB17" s="22">
        <f t="shared" si="2"/>
        <v>388</v>
      </c>
      <c r="AC17" s="22">
        <f t="shared" si="2"/>
        <v>108397</v>
      </c>
    </row>
    <row r="18" spans="1:29" ht="24.95" customHeight="1" x14ac:dyDescent="0.25">
      <c r="A18" s="57" t="s">
        <v>132</v>
      </c>
      <c r="B18" s="55">
        <v>58</v>
      </c>
      <c r="C18" s="47">
        <v>23150</v>
      </c>
      <c r="D18" s="48">
        <v>282</v>
      </c>
      <c r="E18" s="14">
        <v>74867</v>
      </c>
      <c r="F18" s="14">
        <v>0</v>
      </c>
      <c r="G18" s="14">
        <v>0</v>
      </c>
      <c r="H18" s="48">
        <v>0</v>
      </c>
      <c r="I18" s="48">
        <v>0</v>
      </c>
      <c r="J18" s="3">
        <f t="shared" si="0"/>
        <v>282</v>
      </c>
      <c r="K18" s="3">
        <f t="shared" si="0"/>
        <v>74867</v>
      </c>
      <c r="L18" s="48">
        <v>90</v>
      </c>
      <c r="M18" s="14">
        <v>37901</v>
      </c>
      <c r="N18" s="14">
        <v>0</v>
      </c>
      <c r="O18" s="14">
        <v>0</v>
      </c>
      <c r="P18" s="14">
        <v>0</v>
      </c>
      <c r="Q18" s="14">
        <v>0</v>
      </c>
      <c r="R18" s="49">
        <v>0</v>
      </c>
      <c r="S18" s="49">
        <v>0</v>
      </c>
      <c r="T18" s="49">
        <v>0</v>
      </c>
      <c r="U18" s="49">
        <v>0</v>
      </c>
      <c r="V18" s="22">
        <v>60</v>
      </c>
      <c r="W18" s="49">
        <v>22681</v>
      </c>
      <c r="X18" s="22">
        <f t="shared" si="1"/>
        <v>432</v>
      </c>
      <c r="Y18" s="22">
        <f t="shared" si="1"/>
        <v>135449</v>
      </c>
      <c r="Z18" s="48">
        <v>86</v>
      </c>
      <c r="AA18" s="14">
        <v>5616</v>
      </c>
      <c r="AB18" s="22">
        <f t="shared" si="2"/>
        <v>518</v>
      </c>
      <c r="AC18" s="22">
        <f t="shared" si="2"/>
        <v>141065</v>
      </c>
    </row>
    <row r="19" spans="1:29" ht="24.95" customHeight="1" x14ac:dyDescent="0.25">
      <c r="A19" s="60" t="s">
        <v>133</v>
      </c>
      <c r="B19" s="55">
        <v>50</v>
      </c>
      <c r="C19" s="47">
        <v>20340</v>
      </c>
      <c r="D19" s="48">
        <v>188</v>
      </c>
      <c r="E19" s="14">
        <v>49979</v>
      </c>
      <c r="F19" s="14">
        <v>0</v>
      </c>
      <c r="G19" s="14">
        <v>0</v>
      </c>
      <c r="H19" s="14">
        <v>0</v>
      </c>
      <c r="I19" s="14">
        <v>0</v>
      </c>
      <c r="J19" s="3">
        <f t="shared" si="0"/>
        <v>188</v>
      </c>
      <c r="K19" s="3">
        <f t="shared" si="0"/>
        <v>49979</v>
      </c>
      <c r="L19" s="48">
        <v>16</v>
      </c>
      <c r="M19" s="14">
        <v>6526</v>
      </c>
      <c r="N19" s="14">
        <v>0</v>
      </c>
      <c r="O19" s="14">
        <v>0</v>
      </c>
      <c r="P19" s="14">
        <v>0</v>
      </c>
      <c r="Q19" s="14">
        <v>0</v>
      </c>
      <c r="R19" s="49">
        <v>0</v>
      </c>
      <c r="S19" s="49">
        <v>0</v>
      </c>
      <c r="T19" s="49">
        <v>0</v>
      </c>
      <c r="U19" s="49">
        <v>0</v>
      </c>
      <c r="V19" s="22">
        <v>26</v>
      </c>
      <c r="W19" s="49">
        <v>9572</v>
      </c>
      <c r="X19" s="22">
        <f t="shared" si="1"/>
        <v>230</v>
      </c>
      <c r="Y19" s="22">
        <f t="shared" si="1"/>
        <v>66077</v>
      </c>
      <c r="Z19" s="48">
        <v>34</v>
      </c>
      <c r="AA19" s="14">
        <v>2247</v>
      </c>
      <c r="AB19" s="22">
        <f t="shared" si="2"/>
        <v>264</v>
      </c>
      <c r="AC19" s="22">
        <f t="shared" si="2"/>
        <v>68324</v>
      </c>
    </row>
    <row r="20" spans="1:29" ht="24.95" customHeight="1" x14ac:dyDescent="0.25">
      <c r="A20" s="60" t="s">
        <v>134</v>
      </c>
      <c r="B20" s="55">
        <v>98</v>
      </c>
      <c r="C20" s="47">
        <v>39165</v>
      </c>
      <c r="D20" s="48">
        <v>272</v>
      </c>
      <c r="E20" s="14">
        <v>71892</v>
      </c>
      <c r="F20" s="14">
        <v>0</v>
      </c>
      <c r="G20" s="14">
        <v>0</v>
      </c>
      <c r="H20" s="48">
        <v>0</v>
      </c>
      <c r="I20" s="48">
        <v>0</v>
      </c>
      <c r="J20" s="3">
        <f t="shared" si="0"/>
        <v>272</v>
      </c>
      <c r="K20" s="3">
        <f t="shared" si="0"/>
        <v>71892</v>
      </c>
      <c r="L20" s="48">
        <v>96</v>
      </c>
      <c r="M20" s="14">
        <v>40004</v>
      </c>
      <c r="N20" s="14">
        <v>0</v>
      </c>
      <c r="O20" s="14">
        <v>0</v>
      </c>
      <c r="P20" s="14">
        <v>0</v>
      </c>
      <c r="Q20" s="14">
        <v>0</v>
      </c>
      <c r="R20" s="49">
        <v>0</v>
      </c>
      <c r="S20" s="49">
        <v>0</v>
      </c>
      <c r="T20" s="49">
        <v>0</v>
      </c>
      <c r="U20" s="49">
        <v>0</v>
      </c>
      <c r="V20" s="22">
        <v>90</v>
      </c>
      <c r="W20" s="49">
        <v>34272</v>
      </c>
      <c r="X20" s="22">
        <f t="shared" si="1"/>
        <v>458</v>
      </c>
      <c r="Y20" s="22">
        <f t="shared" si="1"/>
        <v>146168</v>
      </c>
      <c r="Z20" s="48">
        <v>172</v>
      </c>
      <c r="AA20" s="14">
        <v>11232</v>
      </c>
      <c r="AB20" s="22">
        <f t="shared" si="2"/>
        <v>630</v>
      </c>
      <c r="AC20" s="22">
        <f t="shared" si="2"/>
        <v>157400</v>
      </c>
    </row>
    <row r="21" spans="1:29" ht="24.95" customHeight="1" x14ac:dyDescent="0.25">
      <c r="A21" s="60" t="s">
        <v>135</v>
      </c>
      <c r="B21" s="55">
        <v>3777</v>
      </c>
      <c r="C21" s="47">
        <v>2203373</v>
      </c>
      <c r="D21" s="48">
        <v>20016</v>
      </c>
      <c r="E21" s="14">
        <v>5303996</v>
      </c>
      <c r="F21" s="14">
        <v>0</v>
      </c>
      <c r="G21" s="14">
        <v>0</v>
      </c>
      <c r="H21" s="14">
        <v>0</v>
      </c>
      <c r="I21" s="14">
        <v>0</v>
      </c>
      <c r="J21" s="3">
        <f t="shared" si="0"/>
        <v>20016</v>
      </c>
      <c r="K21" s="3">
        <f t="shared" si="0"/>
        <v>5303996</v>
      </c>
      <c r="L21" s="48">
        <v>1697</v>
      </c>
      <c r="M21" s="14">
        <v>681145</v>
      </c>
      <c r="N21" s="14">
        <v>0</v>
      </c>
      <c r="O21" s="14">
        <v>0</v>
      </c>
      <c r="P21" s="14">
        <v>0</v>
      </c>
      <c r="Q21" s="14">
        <v>0</v>
      </c>
      <c r="R21" s="49">
        <v>0</v>
      </c>
      <c r="S21" s="49">
        <v>0</v>
      </c>
      <c r="T21" s="49">
        <v>0</v>
      </c>
      <c r="U21" s="49">
        <v>0</v>
      </c>
      <c r="V21" s="22">
        <v>1196</v>
      </c>
      <c r="W21" s="49">
        <v>406461</v>
      </c>
      <c r="X21" s="22">
        <f t="shared" si="1"/>
        <v>22909</v>
      </c>
      <c r="Y21" s="22">
        <f t="shared" si="1"/>
        <v>6391602</v>
      </c>
      <c r="Z21" s="48">
        <v>1330</v>
      </c>
      <c r="AA21" s="14">
        <v>72460</v>
      </c>
      <c r="AB21" s="22">
        <f t="shared" si="2"/>
        <v>24239</v>
      </c>
      <c r="AC21" s="22">
        <f t="shared" si="2"/>
        <v>6464062</v>
      </c>
    </row>
    <row r="22" spans="1:29" ht="24.95" customHeight="1" x14ac:dyDescent="0.25">
      <c r="A22" s="60" t="s">
        <v>136</v>
      </c>
      <c r="B22" s="55">
        <v>38</v>
      </c>
      <c r="C22" s="47">
        <v>14788</v>
      </c>
      <c r="D22" s="48">
        <v>92</v>
      </c>
      <c r="E22" s="14">
        <v>24289</v>
      </c>
      <c r="F22" s="14">
        <v>0</v>
      </c>
      <c r="G22" s="14">
        <v>0</v>
      </c>
      <c r="H22" s="48">
        <v>0</v>
      </c>
      <c r="I22" s="48">
        <v>0</v>
      </c>
      <c r="J22" s="3">
        <f t="shared" si="0"/>
        <v>92</v>
      </c>
      <c r="K22" s="3">
        <f t="shared" si="0"/>
        <v>24289</v>
      </c>
      <c r="L22" s="48">
        <v>24</v>
      </c>
      <c r="M22" s="14">
        <v>9801</v>
      </c>
      <c r="N22" s="14">
        <v>0</v>
      </c>
      <c r="O22" s="14">
        <v>0</v>
      </c>
      <c r="P22" s="14">
        <v>0</v>
      </c>
      <c r="Q22" s="14">
        <v>0</v>
      </c>
      <c r="R22" s="49">
        <v>0</v>
      </c>
      <c r="S22" s="49">
        <v>0</v>
      </c>
      <c r="T22" s="49">
        <v>0</v>
      </c>
      <c r="U22" s="49">
        <v>0</v>
      </c>
      <c r="V22" s="22">
        <v>22</v>
      </c>
      <c r="W22" s="49">
        <v>8541</v>
      </c>
      <c r="X22" s="22">
        <f t="shared" si="1"/>
        <v>138</v>
      </c>
      <c r="Y22" s="22">
        <f t="shared" si="1"/>
        <v>42631</v>
      </c>
      <c r="Z22" s="48">
        <v>8</v>
      </c>
      <c r="AA22" s="14">
        <v>561</v>
      </c>
      <c r="AB22" s="22">
        <f t="shared" si="2"/>
        <v>146</v>
      </c>
      <c r="AC22" s="22">
        <f t="shared" si="2"/>
        <v>43192</v>
      </c>
    </row>
    <row r="23" spans="1:29" ht="24.95" customHeight="1" x14ac:dyDescent="0.25">
      <c r="A23" s="60" t="s">
        <v>81</v>
      </c>
      <c r="B23" s="55">
        <v>310</v>
      </c>
      <c r="C23" s="47">
        <v>131165</v>
      </c>
      <c r="D23" s="48">
        <v>1038</v>
      </c>
      <c r="E23" s="14">
        <v>275308</v>
      </c>
      <c r="F23" s="14">
        <v>0</v>
      </c>
      <c r="G23" s="14">
        <v>0</v>
      </c>
      <c r="H23" s="14">
        <v>0</v>
      </c>
      <c r="I23" s="14">
        <v>0</v>
      </c>
      <c r="J23" s="3">
        <f t="shared" si="0"/>
        <v>1038</v>
      </c>
      <c r="K23" s="3">
        <f t="shared" si="0"/>
        <v>275308</v>
      </c>
      <c r="L23" s="48">
        <v>204</v>
      </c>
      <c r="M23" s="14">
        <v>85614</v>
      </c>
      <c r="N23" s="14">
        <v>0</v>
      </c>
      <c r="O23" s="14">
        <v>0</v>
      </c>
      <c r="P23" s="14">
        <v>0</v>
      </c>
      <c r="Q23" s="14">
        <v>0</v>
      </c>
      <c r="R23" s="49">
        <v>0</v>
      </c>
      <c r="S23" s="49">
        <v>0</v>
      </c>
      <c r="T23" s="49">
        <v>0</v>
      </c>
      <c r="U23" s="49">
        <v>0</v>
      </c>
      <c r="V23" s="22">
        <v>82</v>
      </c>
      <c r="W23" s="49">
        <v>30663</v>
      </c>
      <c r="X23" s="22">
        <f t="shared" si="1"/>
        <v>1324</v>
      </c>
      <c r="Y23" s="22">
        <f t="shared" si="1"/>
        <v>391585</v>
      </c>
      <c r="Z23" s="48">
        <v>148</v>
      </c>
      <c r="AA23" s="14">
        <v>9611</v>
      </c>
      <c r="AB23" s="22">
        <f t="shared" si="2"/>
        <v>1472</v>
      </c>
      <c r="AC23" s="22">
        <f t="shared" si="2"/>
        <v>401196</v>
      </c>
    </row>
    <row r="24" spans="1:29" ht="24.95" customHeight="1" x14ac:dyDescent="0.25">
      <c r="A24" s="60" t="s">
        <v>109</v>
      </c>
      <c r="B24" s="55">
        <v>1598</v>
      </c>
      <c r="C24" s="47">
        <v>670755</v>
      </c>
      <c r="D24" s="48">
        <v>4052</v>
      </c>
      <c r="E24" s="14">
        <v>1073871</v>
      </c>
      <c r="F24" s="14">
        <v>0</v>
      </c>
      <c r="G24" s="14">
        <v>0</v>
      </c>
      <c r="H24" s="48">
        <v>0</v>
      </c>
      <c r="I24" s="48">
        <v>0</v>
      </c>
      <c r="J24" s="3">
        <f t="shared" si="0"/>
        <v>4052</v>
      </c>
      <c r="K24" s="3">
        <f t="shared" si="0"/>
        <v>1073871</v>
      </c>
      <c r="L24" s="48">
        <v>498</v>
      </c>
      <c r="M24" s="14">
        <v>208346</v>
      </c>
      <c r="N24" s="14">
        <v>0</v>
      </c>
      <c r="O24" s="14">
        <v>0</v>
      </c>
      <c r="P24" s="14">
        <v>0</v>
      </c>
      <c r="Q24" s="14">
        <v>0</v>
      </c>
      <c r="R24" s="49">
        <v>0</v>
      </c>
      <c r="S24" s="49">
        <v>0</v>
      </c>
      <c r="T24" s="49">
        <v>0</v>
      </c>
      <c r="U24" s="49">
        <v>0</v>
      </c>
      <c r="V24" s="22">
        <v>214</v>
      </c>
      <c r="W24" s="49">
        <v>81442</v>
      </c>
      <c r="X24" s="22">
        <f t="shared" si="1"/>
        <v>4764</v>
      </c>
      <c r="Y24" s="22">
        <f t="shared" si="1"/>
        <v>1363659</v>
      </c>
      <c r="Z24" s="48">
        <v>256</v>
      </c>
      <c r="AA24" s="14">
        <v>16758</v>
      </c>
      <c r="AB24" s="22">
        <f t="shared" si="2"/>
        <v>5020</v>
      </c>
      <c r="AC24" s="22">
        <f t="shared" si="2"/>
        <v>1380417</v>
      </c>
    </row>
    <row r="25" spans="1:29" ht="24.95" customHeight="1" x14ac:dyDescent="0.25">
      <c r="A25" s="60" t="s">
        <v>110</v>
      </c>
      <c r="B25" s="55">
        <v>13178</v>
      </c>
      <c r="C25" s="47">
        <v>5205463</v>
      </c>
      <c r="D25" s="48">
        <v>20390</v>
      </c>
      <c r="E25" s="14">
        <v>5403411</v>
      </c>
      <c r="F25" s="14">
        <v>0</v>
      </c>
      <c r="G25" s="14">
        <v>0</v>
      </c>
      <c r="H25" s="48">
        <v>0</v>
      </c>
      <c r="I25" s="48">
        <v>0</v>
      </c>
      <c r="J25" s="3">
        <f t="shared" si="0"/>
        <v>20390</v>
      </c>
      <c r="K25" s="3">
        <f t="shared" si="0"/>
        <v>5403411</v>
      </c>
      <c r="L25" s="48">
        <v>222</v>
      </c>
      <c r="M25" s="14">
        <v>92965</v>
      </c>
      <c r="N25" s="14">
        <v>0</v>
      </c>
      <c r="O25" s="14">
        <v>0</v>
      </c>
      <c r="P25" s="14">
        <v>0</v>
      </c>
      <c r="Q25" s="14">
        <v>0</v>
      </c>
      <c r="R25" s="49">
        <v>0</v>
      </c>
      <c r="S25" s="49">
        <v>0</v>
      </c>
      <c r="T25" s="49">
        <v>0</v>
      </c>
      <c r="U25" s="49">
        <v>0</v>
      </c>
      <c r="V25" s="22">
        <v>792</v>
      </c>
      <c r="W25" s="49">
        <v>301011</v>
      </c>
      <c r="X25" s="22">
        <f t="shared" si="1"/>
        <v>21404</v>
      </c>
      <c r="Y25" s="22">
        <f t="shared" si="1"/>
        <v>5797387</v>
      </c>
      <c r="Z25" s="48">
        <f>AA25/65</f>
        <v>0</v>
      </c>
      <c r="AA25" s="14">
        <v>0</v>
      </c>
      <c r="AB25" s="22">
        <f t="shared" si="2"/>
        <v>21404</v>
      </c>
      <c r="AC25" s="22">
        <f t="shared" si="2"/>
        <v>5797387</v>
      </c>
    </row>
    <row r="26" spans="1:29" ht="24.95" customHeight="1" x14ac:dyDescent="0.25">
      <c r="A26" s="60" t="s">
        <v>137</v>
      </c>
      <c r="B26" s="55">
        <f>C26/395</f>
        <v>0</v>
      </c>
      <c r="C26" s="47">
        <v>0</v>
      </c>
      <c r="D26" s="48">
        <v>1647</v>
      </c>
      <c r="E26" s="14">
        <v>314566</v>
      </c>
      <c r="F26" s="14">
        <v>0</v>
      </c>
      <c r="G26" s="14">
        <v>0</v>
      </c>
      <c r="H26" s="14">
        <v>0</v>
      </c>
      <c r="I26" s="14">
        <v>0</v>
      </c>
      <c r="J26" s="3">
        <f t="shared" si="0"/>
        <v>1647</v>
      </c>
      <c r="K26" s="3">
        <f t="shared" si="0"/>
        <v>314566</v>
      </c>
      <c r="L26" s="48">
        <v>284</v>
      </c>
      <c r="M26" s="14">
        <v>118865</v>
      </c>
      <c r="N26" s="14">
        <v>0</v>
      </c>
      <c r="O26" s="14">
        <v>0</v>
      </c>
      <c r="P26" s="14">
        <v>0</v>
      </c>
      <c r="Q26" s="14">
        <v>0</v>
      </c>
      <c r="R26" s="49">
        <v>0</v>
      </c>
      <c r="S26" s="49">
        <v>0</v>
      </c>
      <c r="T26" s="49">
        <v>0</v>
      </c>
      <c r="U26" s="49">
        <v>0</v>
      </c>
      <c r="V26" s="22">
        <v>156</v>
      </c>
      <c r="W26" s="49">
        <v>58972</v>
      </c>
      <c r="X26" s="22">
        <f t="shared" si="1"/>
        <v>2087</v>
      </c>
      <c r="Y26" s="22">
        <f t="shared" si="1"/>
        <v>492403</v>
      </c>
      <c r="Z26" s="48">
        <f>AA26/65</f>
        <v>0</v>
      </c>
      <c r="AA26" s="14">
        <v>0</v>
      </c>
      <c r="AB26" s="22">
        <f t="shared" si="2"/>
        <v>2087</v>
      </c>
      <c r="AC26" s="22">
        <f t="shared" si="2"/>
        <v>492403</v>
      </c>
    </row>
    <row r="27" spans="1:29" ht="24.95" customHeight="1" x14ac:dyDescent="0.25">
      <c r="A27" s="61" t="s">
        <v>58</v>
      </c>
      <c r="B27" s="23">
        <f t="shared" ref="B27:J27" si="3">SUM(B6:B26)</f>
        <v>23565</v>
      </c>
      <c r="C27" s="23">
        <f t="shared" si="3"/>
        <v>10073600</v>
      </c>
      <c r="D27" s="23">
        <f t="shared" si="3"/>
        <v>63525</v>
      </c>
      <c r="E27" s="23">
        <f t="shared" si="3"/>
        <v>16712300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63525</v>
      </c>
      <c r="K27" s="3">
        <f>E27+G27+I27</f>
        <v>16712300</v>
      </c>
      <c r="L27" s="23">
        <f t="shared" ref="L27:AC27" si="4">SUM(L6:L26)</f>
        <v>4585</v>
      </c>
      <c r="M27" s="23">
        <f t="shared" si="4"/>
        <v>1888400</v>
      </c>
      <c r="N27" s="23">
        <f t="shared" si="4"/>
        <v>0</v>
      </c>
      <c r="O27" s="23">
        <f t="shared" si="4"/>
        <v>0</v>
      </c>
      <c r="P27" s="23">
        <f t="shared" si="4"/>
        <v>0</v>
      </c>
      <c r="Q27" s="23">
        <f t="shared" si="4"/>
        <v>0</v>
      </c>
      <c r="R27" s="23">
        <f t="shared" si="4"/>
        <v>0</v>
      </c>
      <c r="S27" s="23">
        <f t="shared" si="4"/>
        <v>0</v>
      </c>
      <c r="T27" s="23">
        <f t="shared" si="4"/>
        <v>0</v>
      </c>
      <c r="U27" s="23">
        <f t="shared" si="4"/>
        <v>0</v>
      </c>
      <c r="V27" s="23">
        <f t="shared" si="4"/>
        <v>3583</v>
      </c>
      <c r="W27" s="23">
        <f t="shared" si="4"/>
        <v>1308100</v>
      </c>
      <c r="X27" s="23">
        <f t="shared" si="4"/>
        <v>71693</v>
      </c>
      <c r="Y27" s="23">
        <f t="shared" si="4"/>
        <v>19908800</v>
      </c>
      <c r="Z27" s="23">
        <f t="shared" si="4"/>
        <v>3212</v>
      </c>
      <c r="AA27" s="23">
        <f t="shared" si="4"/>
        <v>195000</v>
      </c>
      <c r="AB27" s="23">
        <f t="shared" si="4"/>
        <v>74905</v>
      </c>
      <c r="AC27" s="23">
        <f t="shared" si="4"/>
        <v>20103800</v>
      </c>
    </row>
    <row r="28" spans="1:29" x14ac:dyDescent="0.25">
      <c r="A28" s="62"/>
      <c r="B28" s="62"/>
      <c r="C28" s="62"/>
      <c r="D28" s="63" t="s">
        <v>1</v>
      </c>
      <c r="E28" s="63"/>
      <c r="F28" s="63"/>
      <c r="G28" s="63"/>
      <c r="H28" s="63"/>
      <c r="I28" s="63"/>
      <c r="J28" s="63"/>
      <c r="K28" s="63"/>
      <c r="L28" s="63" t="s">
        <v>1</v>
      </c>
      <c r="M28" s="63"/>
      <c r="N28" s="63"/>
      <c r="O28" s="63"/>
      <c r="P28" s="63"/>
      <c r="Q28" s="63"/>
      <c r="R28" s="63"/>
      <c r="S28" s="63"/>
      <c r="T28" s="63"/>
      <c r="U28" s="63"/>
      <c r="V28" s="63" t="s">
        <v>1</v>
      </c>
      <c r="W28" s="63"/>
      <c r="X28" s="63"/>
      <c r="Y28" s="63"/>
      <c r="Z28" s="63" t="s">
        <v>1</v>
      </c>
      <c r="AA28" s="63"/>
      <c r="AB28" s="63"/>
      <c r="AC28" s="63"/>
    </row>
    <row r="29" spans="1:29" x14ac:dyDescent="0.25">
      <c r="A29" s="62"/>
      <c r="B29" s="62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 t="s">
        <v>1</v>
      </c>
      <c r="X29" s="63"/>
      <c r="Y29" s="63"/>
      <c r="Z29" s="63"/>
      <c r="AA29" s="63"/>
      <c r="AB29" s="63"/>
      <c r="AC29" s="63"/>
    </row>
    <row r="30" spans="1:29" x14ac:dyDescent="0.25">
      <c r="A30" s="62"/>
      <c r="B30" s="6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x14ac:dyDescent="0.25">
      <c r="A31" s="19"/>
      <c r="B31" s="19"/>
      <c r="C31" s="19" t="s">
        <v>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23.25" x14ac:dyDescent="0.35">
      <c r="A32" s="88" t="s">
        <v>161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</row>
    <row r="33" spans="1:29" ht="23.25" x14ac:dyDescent="0.35">
      <c r="A33" s="52" t="s">
        <v>112</v>
      </c>
      <c r="B33" s="52"/>
      <c r="C33" s="52"/>
      <c r="D33" s="53"/>
      <c r="E33" s="53"/>
      <c r="F33" s="53" t="s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74" t="s">
        <v>63</v>
      </c>
      <c r="B34" s="4"/>
      <c r="C34" s="5" t="s">
        <v>2</v>
      </c>
      <c r="D34" s="5"/>
      <c r="E34" s="6"/>
      <c r="F34" s="85" t="s">
        <v>2</v>
      </c>
      <c r="G34" s="66"/>
      <c r="H34" s="74" t="s">
        <v>3</v>
      </c>
      <c r="I34" s="75"/>
      <c r="J34" s="74" t="s">
        <v>3</v>
      </c>
      <c r="K34" s="75"/>
      <c r="L34" s="74" t="s">
        <v>4</v>
      </c>
      <c r="M34" s="75"/>
      <c r="N34" s="86" t="s">
        <v>5</v>
      </c>
      <c r="O34" s="87"/>
      <c r="P34" s="87"/>
      <c r="Q34" s="87"/>
      <c r="R34" s="87"/>
      <c r="S34" s="87"/>
      <c r="T34" s="7"/>
      <c r="U34" s="7"/>
      <c r="V34" s="74" t="s">
        <v>6</v>
      </c>
      <c r="W34" s="75"/>
      <c r="X34" s="74" t="s">
        <v>7</v>
      </c>
      <c r="Y34" s="75"/>
      <c r="Z34" s="86" t="s">
        <v>8</v>
      </c>
      <c r="AA34" s="87"/>
      <c r="AB34" s="74" t="s">
        <v>9</v>
      </c>
      <c r="AC34" s="75"/>
    </row>
    <row r="35" spans="1:29" x14ac:dyDescent="0.25">
      <c r="A35" s="67"/>
      <c r="B35" s="43" t="s">
        <v>10</v>
      </c>
      <c r="C35" s="8"/>
      <c r="D35" s="91" t="s">
        <v>11</v>
      </c>
      <c r="E35" s="92"/>
      <c r="F35" s="93" t="s">
        <v>12</v>
      </c>
      <c r="G35" s="94"/>
      <c r="H35" s="67" t="s">
        <v>13</v>
      </c>
      <c r="I35" s="68"/>
      <c r="J35" s="67" t="s">
        <v>14</v>
      </c>
      <c r="K35" s="68"/>
      <c r="L35" s="67"/>
      <c r="M35" s="68"/>
      <c r="N35" s="65" t="s">
        <v>15</v>
      </c>
      <c r="O35" s="66"/>
      <c r="P35" s="65" t="s">
        <v>16</v>
      </c>
      <c r="Q35" s="66"/>
      <c r="R35" s="65" t="s">
        <v>17</v>
      </c>
      <c r="S35" s="66"/>
      <c r="T35" s="44" t="s">
        <v>18</v>
      </c>
      <c r="U35" s="45"/>
      <c r="V35" s="67"/>
      <c r="W35" s="68"/>
      <c r="X35" s="67"/>
      <c r="Y35" s="68"/>
      <c r="Z35" s="65" t="s">
        <v>8</v>
      </c>
      <c r="AA35" s="66"/>
      <c r="AB35" s="67"/>
      <c r="AC35" s="68"/>
    </row>
    <row r="36" spans="1:29" x14ac:dyDescent="0.25">
      <c r="A36" s="9"/>
      <c r="B36" s="10" t="s">
        <v>19</v>
      </c>
      <c r="C36" s="10" t="s">
        <v>20</v>
      </c>
      <c r="D36" s="10" t="s">
        <v>19</v>
      </c>
      <c r="E36" s="10" t="s">
        <v>20</v>
      </c>
      <c r="F36" s="2" t="s">
        <v>19</v>
      </c>
      <c r="G36" s="2" t="s">
        <v>20</v>
      </c>
      <c r="H36" s="2" t="s">
        <v>19</v>
      </c>
      <c r="I36" s="2" t="s">
        <v>20</v>
      </c>
      <c r="J36" s="2" t="s">
        <v>19</v>
      </c>
      <c r="K36" s="2" t="s">
        <v>20</v>
      </c>
      <c r="L36" s="2" t="s">
        <v>19</v>
      </c>
      <c r="M36" s="2" t="s">
        <v>20</v>
      </c>
      <c r="N36" s="2" t="s">
        <v>19</v>
      </c>
      <c r="O36" s="2" t="s">
        <v>20</v>
      </c>
      <c r="P36" s="2" t="s">
        <v>19</v>
      </c>
      <c r="Q36" s="2" t="s">
        <v>20</v>
      </c>
      <c r="R36" s="2" t="s">
        <v>19</v>
      </c>
      <c r="S36" s="2" t="s">
        <v>20</v>
      </c>
      <c r="T36" s="2" t="s">
        <v>19</v>
      </c>
      <c r="U36" s="2" t="s">
        <v>20</v>
      </c>
      <c r="V36" s="2" t="s">
        <v>19</v>
      </c>
      <c r="W36" s="2" t="s">
        <v>20</v>
      </c>
      <c r="X36" s="2" t="s">
        <v>19</v>
      </c>
      <c r="Y36" s="2" t="s">
        <v>20</v>
      </c>
      <c r="Z36" s="2" t="s">
        <v>19</v>
      </c>
      <c r="AA36" s="2" t="s">
        <v>20</v>
      </c>
      <c r="AB36" s="2" t="s">
        <v>19</v>
      </c>
      <c r="AC36" s="2" t="s">
        <v>20</v>
      </c>
    </row>
    <row r="37" spans="1:29" ht="24.95" customHeight="1" x14ac:dyDescent="0.25">
      <c r="A37" s="54" t="s">
        <v>71</v>
      </c>
      <c r="B37" s="55">
        <v>8031</v>
      </c>
      <c r="C37" s="55">
        <v>2459734</v>
      </c>
      <c r="D37" s="48">
        <v>10990</v>
      </c>
      <c r="E37" s="48">
        <v>2796013</v>
      </c>
      <c r="F37" s="48">
        <v>0</v>
      </c>
      <c r="G37" s="48">
        <v>0</v>
      </c>
      <c r="H37" s="48">
        <v>0</v>
      </c>
      <c r="I37" s="48">
        <v>0</v>
      </c>
      <c r="J37" s="3">
        <f>D37+F37+H37</f>
        <v>10990</v>
      </c>
      <c r="K37" s="3">
        <f>E37+G37+I37</f>
        <v>2796013</v>
      </c>
      <c r="L37" s="48">
        <v>447</v>
      </c>
      <c r="M37" s="56">
        <v>675263</v>
      </c>
      <c r="N37" s="48">
        <v>102</v>
      </c>
      <c r="O37" s="48">
        <v>43066</v>
      </c>
      <c r="P37" s="48">
        <v>107</v>
      </c>
      <c r="Q37" s="48">
        <v>58994</v>
      </c>
      <c r="R37" s="22">
        <v>0</v>
      </c>
      <c r="S37" s="22">
        <v>0</v>
      </c>
      <c r="T37" s="22">
        <v>0</v>
      </c>
      <c r="U37" s="22">
        <v>0</v>
      </c>
      <c r="V37" s="22">
        <v>566</v>
      </c>
      <c r="W37" s="22">
        <v>124153</v>
      </c>
      <c r="X37" s="22">
        <f>J37+L37+N37+P37+R37+T37+V37</f>
        <v>12212</v>
      </c>
      <c r="Y37" s="22">
        <f>K37+M37+O37+Q37+S37+U37+W37</f>
        <v>3697489</v>
      </c>
      <c r="Z37" s="48">
        <v>761</v>
      </c>
      <c r="AA37" s="48">
        <v>75167</v>
      </c>
      <c r="AB37" s="22">
        <f>X37+Z37</f>
        <v>12973</v>
      </c>
      <c r="AC37" s="22">
        <f>Y37+AA37</f>
        <v>3772656</v>
      </c>
    </row>
    <row r="38" spans="1:29" ht="24.95" customHeight="1" x14ac:dyDescent="0.25">
      <c r="A38" s="57" t="s">
        <v>138</v>
      </c>
      <c r="B38" s="47">
        <v>120</v>
      </c>
      <c r="C38" s="47">
        <v>21294</v>
      </c>
      <c r="D38" s="14">
        <v>120</v>
      </c>
      <c r="E38" s="14">
        <v>21294</v>
      </c>
      <c r="F38" s="14">
        <v>0</v>
      </c>
      <c r="G38" s="14">
        <v>0</v>
      </c>
      <c r="H38" s="14">
        <v>0</v>
      </c>
      <c r="I38" s="14">
        <v>0</v>
      </c>
      <c r="J38" s="3">
        <f t="shared" ref="J38:K59" si="5">D38+F38+H38</f>
        <v>120</v>
      </c>
      <c r="K38" s="3">
        <f t="shared" si="5"/>
        <v>21294</v>
      </c>
      <c r="L38" s="14">
        <v>4</v>
      </c>
      <c r="M38" s="14">
        <v>4514</v>
      </c>
      <c r="N38" s="14">
        <v>0</v>
      </c>
      <c r="O38" s="14">
        <v>0</v>
      </c>
      <c r="P38" s="14">
        <v>0</v>
      </c>
      <c r="Q38" s="14">
        <v>0</v>
      </c>
      <c r="R38" s="49">
        <v>0</v>
      </c>
      <c r="S38" s="49">
        <v>0</v>
      </c>
      <c r="T38" s="49">
        <v>0</v>
      </c>
      <c r="U38" s="49">
        <v>0</v>
      </c>
      <c r="V38" s="49">
        <v>8</v>
      </c>
      <c r="W38" s="49">
        <v>7618</v>
      </c>
      <c r="X38" s="22">
        <f t="shared" ref="X38:Y59" si="6">J38+L38+N38+P38+R38+T38+V38</f>
        <v>132</v>
      </c>
      <c r="Y38" s="22">
        <f t="shared" si="6"/>
        <v>33426</v>
      </c>
      <c r="Z38" s="14">
        <v>0</v>
      </c>
      <c r="AA38" s="14">
        <v>0</v>
      </c>
      <c r="AB38" s="22">
        <f t="shared" ref="AB38:AC59" si="7">X38+Z38</f>
        <v>132</v>
      </c>
      <c r="AC38" s="22">
        <f t="shared" si="7"/>
        <v>33426</v>
      </c>
    </row>
    <row r="39" spans="1:29" ht="24.95" customHeight="1" x14ac:dyDescent="0.25">
      <c r="A39" s="57" t="s">
        <v>92</v>
      </c>
      <c r="B39" s="47">
        <v>304</v>
      </c>
      <c r="C39" s="47">
        <v>106397</v>
      </c>
      <c r="D39" s="14">
        <v>304</v>
      </c>
      <c r="E39" s="14">
        <v>106397</v>
      </c>
      <c r="F39" s="14">
        <v>0</v>
      </c>
      <c r="G39" s="14">
        <v>0</v>
      </c>
      <c r="H39" s="14">
        <v>0</v>
      </c>
      <c r="I39" s="14">
        <v>0</v>
      </c>
      <c r="J39" s="3">
        <f t="shared" si="5"/>
        <v>304</v>
      </c>
      <c r="K39" s="3">
        <f t="shared" si="5"/>
        <v>106397</v>
      </c>
      <c r="L39" s="14">
        <v>10</v>
      </c>
      <c r="M39" s="14">
        <v>21050</v>
      </c>
      <c r="N39" s="14">
        <v>11</v>
      </c>
      <c r="O39" s="14">
        <v>5013</v>
      </c>
      <c r="P39" s="14">
        <v>19</v>
      </c>
      <c r="Q39" s="14">
        <v>12531</v>
      </c>
      <c r="R39" s="49">
        <v>0</v>
      </c>
      <c r="S39" s="49">
        <v>0</v>
      </c>
      <c r="T39" s="49">
        <v>0</v>
      </c>
      <c r="U39" s="49">
        <v>0</v>
      </c>
      <c r="V39" s="49">
        <v>58</v>
      </c>
      <c r="W39" s="49">
        <v>15039</v>
      </c>
      <c r="X39" s="22">
        <f t="shared" si="6"/>
        <v>402</v>
      </c>
      <c r="Y39" s="22">
        <f t="shared" si="6"/>
        <v>160030</v>
      </c>
      <c r="Z39" s="14">
        <v>0</v>
      </c>
      <c r="AA39" s="14">
        <v>0</v>
      </c>
      <c r="AB39" s="22">
        <f t="shared" si="7"/>
        <v>402</v>
      </c>
      <c r="AC39" s="22">
        <f t="shared" si="7"/>
        <v>160030</v>
      </c>
    </row>
    <row r="40" spans="1:29" ht="24.95" customHeight="1" x14ac:dyDescent="0.25">
      <c r="A40" s="57" t="s">
        <v>126</v>
      </c>
      <c r="B40" s="47">
        <v>665</v>
      </c>
      <c r="C40" s="47">
        <v>197258</v>
      </c>
      <c r="D40" s="14">
        <v>675</v>
      </c>
      <c r="E40" s="14">
        <v>200285</v>
      </c>
      <c r="F40" s="14">
        <v>0</v>
      </c>
      <c r="G40" s="14">
        <v>0</v>
      </c>
      <c r="H40" s="48">
        <v>0</v>
      </c>
      <c r="I40" s="48">
        <v>0</v>
      </c>
      <c r="J40" s="3">
        <f t="shared" si="5"/>
        <v>675</v>
      </c>
      <c r="K40" s="3">
        <f t="shared" si="5"/>
        <v>200285</v>
      </c>
      <c r="L40" s="14">
        <v>24</v>
      </c>
      <c r="M40" s="14">
        <v>57485</v>
      </c>
      <c r="N40" s="14">
        <v>11</v>
      </c>
      <c r="O40" s="14">
        <v>5156</v>
      </c>
      <c r="P40" s="14">
        <v>9</v>
      </c>
      <c r="Q40" s="14">
        <v>5156</v>
      </c>
      <c r="R40" s="49">
        <v>0</v>
      </c>
      <c r="S40" s="49">
        <v>0</v>
      </c>
      <c r="T40" s="49">
        <v>0</v>
      </c>
      <c r="U40" s="49">
        <v>0</v>
      </c>
      <c r="V40" s="49">
        <v>59</v>
      </c>
      <c r="W40" s="49">
        <v>14439</v>
      </c>
      <c r="X40" s="22">
        <f t="shared" si="6"/>
        <v>778</v>
      </c>
      <c r="Y40" s="22">
        <f t="shared" si="6"/>
        <v>282521</v>
      </c>
      <c r="Z40" s="14">
        <v>100</v>
      </c>
      <c r="AA40" s="14">
        <v>7648</v>
      </c>
      <c r="AB40" s="22">
        <f t="shared" si="7"/>
        <v>878</v>
      </c>
      <c r="AC40" s="22">
        <f t="shared" si="7"/>
        <v>290169</v>
      </c>
    </row>
    <row r="41" spans="1:29" ht="24.95" customHeight="1" x14ac:dyDescent="0.25">
      <c r="A41" s="57" t="s">
        <v>127</v>
      </c>
      <c r="B41" s="47">
        <v>1190</v>
      </c>
      <c r="C41" s="47">
        <v>452340</v>
      </c>
      <c r="D41" s="14">
        <v>2374</v>
      </c>
      <c r="E41" s="14">
        <v>588174</v>
      </c>
      <c r="F41" s="14">
        <v>0</v>
      </c>
      <c r="G41" s="14">
        <v>0</v>
      </c>
      <c r="H41" s="14">
        <v>0</v>
      </c>
      <c r="I41" s="14">
        <v>0</v>
      </c>
      <c r="J41" s="3">
        <f t="shared" si="5"/>
        <v>2374</v>
      </c>
      <c r="K41" s="3">
        <f t="shared" si="5"/>
        <v>588174</v>
      </c>
      <c r="L41" s="14">
        <v>10</v>
      </c>
      <c r="M41" s="14">
        <v>10786</v>
      </c>
      <c r="N41" s="14">
        <v>10</v>
      </c>
      <c r="O41" s="14">
        <v>4151</v>
      </c>
      <c r="P41" s="14">
        <v>25</v>
      </c>
      <c r="Q41" s="14">
        <v>16604</v>
      </c>
      <c r="R41" s="49">
        <v>0</v>
      </c>
      <c r="S41" s="49">
        <v>0</v>
      </c>
      <c r="T41" s="49">
        <v>0</v>
      </c>
      <c r="U41" s="49">
        <v>0</v>
      </c>
      <c r="V41" s="49">
        <v>100</v>
      </c>
      <c r="W41" s="49">
        <v>25947</v>
      </c>
      <c r="X41" s="22">
        <f t="shared" si="6"/>
        <v>2519</v>
      </c>
      <c r="Y41" s="22">
        <f t="shared" si="6"/>
        <v>645662</v>
      </c>
      <c r="Z41" s="14">
        <v>66</v>
      </c>
      <c r="AA41" s="14">
        <v>5874</v>
      </c>
      <c r="AB41" s="22">
        <f t="shared" si="7"/>
        <v>2585</v>
      </c>
      <c r="AC41" s="22">
        <f t="shared" si="7"/>
        <v>651536</v>
      </c>
    </row>
    <row r="42" spans="1:29" ht="24.95" customHeight="1" x14ac:dyDescent="0.25">
      <c r="A42" s="57" t="s">
        <v>70</v>
      </c>
      <c r="B42" s="47">
        <v>240</v>
      </c>
      <c r="C42" s="47">
        <v>42588</v>
      </c>
      <c r="D42" s="14">
        <v>240</v>
      </c>
      <c r="E42" s="14">
        <v>42588</v>
      </c>
      <c r="F42" s="14">
        <v>0</v>
      </c>
      <c r="G42" s="14">
        <v>0</v>
      </c>
      <c r="H42" s="48">
        <v>0</v>
      </c>
      <c r="I42" s="48">
        <v>0</v>
      </c>
      <c r="J42" s="3">
        <f t="shared" si="5"/>
        <v>240</v>
      </c>
      <c r="K42" s="3">
        <f t="shared" si="5"/>
        <v>42588</v>
      </c>
      <c r="L42" s="14">
        <v>8</v>
      </c>
      <c r="M42" s="14">
        <v>9028</v>
      </c>
      <c r="N42" s="14">
        <v>0</v>
      </c>
      <c r="O42" s="14">
        <v>0</v>
      </c>
      <c r="P42" s="14">
        <v>0</v>
      </c>
      <c r="Q42" s="14">
        <v>0</v>
      </c>
      <c r="R42" s="49">
        <v>0</v>
      </c>
      <c r="S42" s="49">
        <v>0</v>
      </c>
      <c r="T42" s="49">
        <v>0</v>
      </c>
      <c r="U42" s="49">
        <v>0</v>
      </c>
      <c r="V42" s="49">
        <v>16</v>
      </c>
      <c r="W42" s="49">
        <v>15236</v>
      </c>
      <c r="X42" s="22">
        <f t="shared" si="6"/>
        <v>264</v>
      </c>
      <c r="Y42" s="22">
        <f t="shared" si="6"/>
        <v>66852</v>
      </c>
      <c r="Z42" s="14">
        <v>0</v>
      </c>
      <c r="AA42" s="14">
        <v>0</v>
      </c>
      <c r="AB42" s="22">
        <f t="shared" si="7"/>
        <v>264</v>
      </c>
      <c r="AC42" s="22">
        <f t="shared" si="7"/>
        <v>66852</v>
      </c>
    </row>
    <row r="43" spans="1:29" ht="24.95" customHeight="1" x14ac:dyDescent="0.25">
      <c r="A43" s="57" t="s">
        <v>139</v>
      </c>
      <c r="B43" s="47">
        <v>320</v>
      </c>
      <c r="C43" s="47">
        <v>112532</v>
      </c>
      <c r="D43" s="14">
        <v>320</v>
      </c>
      <c r="E43" s="14">
        <v>112532</v>
      </c>
      <c r="F43" s="14">
        <v>0</v>
      </c>
      <c r="G43" s="14">
        <v>0</v>
      </c>
      <c r="H43" s="48">
        <v>0</v>
      </c>
      <c r="I43" s="48">
        <v>0</v>
      </c>
      <c r="J43" s="3">
        <f t="shared" si="5"/>
        <v>320</v>
      </c>
      <c r="K43" s="3">
        <f t="shared" si="5"/>
        <v>112532</v>
      </c>
      <c r="L43" s="14">
        <v>11</v>
      </c>
      <c r="M43" s="14">
        <v>25390</v>
      </c>
      <c r="N43" s="14">
        <v>11</v>
      </c>
      <c r="O43" s="14">
        <v>5013</v>
      </c>
      <c r="P43" s="14">
        <v>19</v>
      </c>
      <c r="Q43" s="14">
        <v>12531</v>
      </c>
      <c r="R43" s="49">
        <v>0</v>
      </c>
      <c r="S43" s="49">
        <v>0</v>
      </c>
      <c r="T43" s="49">
        <v>0</v>
      </c>
      <c r="U43" s="49">
        <v>0</v>
      </c>
      <c r="V43" s="49">
        <v>58</v>
      </c>
      <c r="W43" s="49">
        <v>15039</v>
      </c>
      <c r="X43" s="22">
        <f t="shared" si="6"/>
        <v>419</v>
      </c>
      <c r="Y43" s="22">
        <f t="shared" si="6"/>
        <v>170505</v>
      </c>
      <c r="Z43" s="14">
        <v>0</v>
      </c>
      <c r="AA43" s="14">
        <v>0</v>
      </c>
      <c r="AB43" s="22">
        <f t="shared" si="7"/>
        <v>419</v>
      </c>
      <c r="AC43" s="22">
        <f t="shared" si="7"/>
        <v>170505</v>
      </c>
    </row>
    <row r="44" spans="1:29" ht="24.95" customHeight="1" x14ac:dyDescent="0.25">
      <c r="A44" s="58" t="s">
        <v>97</v>
      </c>
      <c r="B44" s="59">
        <v>18</v>
      </c>
      <c r="C44" s="59">
        <v>6143</v>
      </c>
      <c r="D44" s="14">
        <v>42</v>
      </c>
      <c r="E44" s="14">
        <v>16037</v>
      </c>
      <c r="F44" s="14">
        <v>0</v>
      </c>
      <c r="G44" s="14">
        <v>0</v>
      </c>
      <c r="H44" s="14">
        <v>0</v>
      </c>
      <c r="I44" s="14">
        <v>0</v>
      </c>
      <c r="J44" s="3">
        <f t="shared" si="5"/>
        <v>42</v>
      </c>
      <c r="K44" s="3">
        <f t="shared" si="5"/>
        <v>16037</v>
      </c>
      <c r="L44" s="14">
        <v>4</v>
      </c>
      <c r="M44" s="14">
        <v>4278</v>
      </c>
      <c r="N44" s="14">
        <v>0</v>
      </c>
      <c r="O44" s="14">
        <v>0</v>
      </c>
      <c r="P44" s="14">
        <v>0</v>
      </c>
      <c r="Q44" s="14">
        <v>0</v>
      </c>
      <c r="R44" s="49">
        <v>0</v>
      </c>
      <c r="S44" s="49">
        <v>0</v>
      </c>
      <c r="T44" s="49">
        <v>0</v>
      </c>
      <c r="U44" s="49">
        <v>0</v>
      </c>
      <c r="V44" s="49">
        <v>20</v>
      </c>
      <c r="W44" s="49">
        <v>4855</v>
      </c>
      <c r="X44" s="22">
        <f t="shared" si="6"/>
        <v>66</v>
      </c>
      <c r="Y44" s="22">
        <f t="shared" si="6"/>
        <v>25170</v>
      </c>
      <c r="Z44" s="14">
        <v>0</v>
      </c>
      <c r="AA44" s="14">
        <v>0</v>
      </c>
      <c r="AB44" s="22">
        <f t="shared" si="7"/>
        <v>66</v>
      </c>
      <c r="AC44" s="22">
        <f t="shared" si="7"/>
        <v>25170</v>
      </c>
    </row>
    <row r="45" spans="1:29" ht="24.95" customHeight="1" x14ac:dyDescent="0.25">
      <c r="A45" s="57" t="s">
        <v>140</v>
      </c>
      <c r="B45" s="47">
        <v>157</v>
      </c>
      <c r="C45" s="47">
        <v>46740</v>
      </c>
      <c r="D45" s="14">
        <v>157</v>
      </c>
      <c r="E45" s="14">
        <v>46740</v>
      </c>
      <c r="F45" s="14">
        <v>0</v>
      </c>
      <c r="G45" s="14">
        <v>0</v>
      </c>
      <c r="H45" s="48">
        <v>0</v>
      </c>
      <c r="I45" s="48">
        <v>0</v>
      </c>
      <c r="J45" s="3">
        <f t="shared" si="5"/>
        <v>157</v>
      </c>
      <c r="K45" s="3">
        <f t="shared" si="5"/>
        <v>46740</v>
      </c>
      <c r="L45" s="14">
        <v>8</v>
      </c>
      <c r="M45" s="14">
        <v>4280</v>
      </c>
      <c r="N45" s="14">
        <v>0</v>
      </c>
      <c r="O45" s="14">
        <v>0</v>
      </c>
      <c r="P45" s="14">
        <v>6</v>
      </c>
      <c r="Q45" s="14">
        <v>2429</v>
      </c>
      <c r="R45" s="49">
        <v>0</v>
      </c>
      <c r="S45" s="49">
        <v>0</v>
      </c>
      <c r="T45" s="49">
        <v>0</v>
      </c>
      <c r="U45" s="49">
        <v>0</v>
      </c>
      <c r="V45" s="49">
        <v>11</v>
      </c>
      <c r="W45" s="49">
        <v>2429</v>
      </c>
      <c r="X45" s="22">
        <f t="shared" si="6"/>
        <v>182</v>
      </c>
      <c r="Y45" s="22">
        <f t="shared" si="6"/>
        <v>55878</v>
      </c>
      <c r="Z45" s="14">
        <v>0</v>
      </c>
      <c r="AA45" s="14">
        <v>0</v>
      </c>
      <c r="AB45" s="22">
        <f t="shared" si="7"/>
        <v>182</v>
      </c>
      <c r="AC45" s="22">
        <f t="shared" si="7"/>
        <v>55878</v>
      </c>
    </row>
    <row r="46" spans="1:29" ht="24.95" customHeight="1" x14ac:dyDescent="0.25">
      <c r="A46" s="57" t="s">
        <v>98</v>
      </c>
      <c r="B46" s="47">
        <v>400</v>
      </c>
      <c r="C46" s="47">
        <v>155285</v>
      </c>
      <c r="D46" s="14">
        <v>830</v>
      </c>
      <c r="E46" s="14">
        <v>345935</v>
      </c>
      <c r="F46" s="14">
        <v>0</v>
      </c>
      <c r="G46" s="14">
        <v>0</v>
      </c>
      <c r="H46" s="14">
        <v>0</v>
      </c>
      <c r="I46" s="14">
        <v>0</v>
      </c>
      <c r="J46" s="3">
        <f t="shared" si="5"/>
        <v>830</v>
      </c>
      <c r="K46" s="3">
        <f t="shared" si="5"/>
        <v>345935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49">
        <v>0</v>
      </c>
      <c r="S46" s="49">
        <v>0</v>
      </c>
      <c r="T46" s="49">
        <v>0</v>
      </c>
      <c r="U46" s="49">
        <v>0</v>
      </c>
      <c r="V46" s="49">
        <v>55</v>
      </c>
      <c r="W46" s="49">
        <v>31468</v>
      </c>
      <c r="X46" s="22">
        <f t="shared" si="6"/>
        <v>885</v>
      </c>
      <c r="Y46" s="22">
        <f t="shared" si="6"/>
        <v>377403</v>
      </c>
      <c r="Z46" s="14">
        <v>38</v>
      </c>
      <c r="AA46" s="14">
        <v>5033</v>
      </c>
      <c r="AB46" s="22">
        <f t="shared" si="7"/>
        <v>923</v>
      </c>
      <c r="AC46" s="22">
        <f t="shared" si="7"/>
        <v>382436</v>
      </c>
    </row>
    <row r="47" spans="1:29" ht="24.95" customHeight="1" x14ac:dyDescent="0.25">
      <c r="A47" s="57" t="s">
        <v>128</v>
      </c>
      <c r="B47" s="47">
        <v>120</v>
      </c>
      <c r="C47" s="47">
        <v>17394</v>
      </c>
      <c r="D47" s="14">
        <v>120</v>
      </c>
      <c r="E47" s="14">
        <v>17394</v>
      </c>
      <c r="F47" s="14">
        <v>0</v>
      </c>
      <c r="G47" s="14">
        <v>0</v>
      </c>
      <c r="H47" s="48">
        <v>0</v>
      </c>
      <c r="I47" s="48">
        <v>0</v>
      </c>
      <c r="J47" s="3">
        <f t="shared" si="5"/>
        <v>120</v>
      </c>
      <c r="K47" s="3">
        <f t="shared" si="5"/>
        <v>17394</v>
      </c>
      <c r="L47" s="14">
        <v>4</v>
      </c>
      <c r="M47" s="14">
        <v>3570</v>
      </c>
      <c r="N47" s="14">
        <v>0</v>
      </c>
      <c r="O47" s="14">
        <v>0</v>
      </c>
      <c r="P47" s="14">
        <v>0</v>
      </c>
      <c r="Q47" s="14">
        <v>0</v>
      </c>
      <c r="R47" s="49">
        <v>0</v>
      </c>
      <c r="S47" s="49">
        <v>0</v>
      </c>
      <c r="T47" s="49">
        <v>0</v>
      </c>
      <c r="U47" s="49">
        <v>0</v>
      </c>
      <c r="V47" s="49">
        <v>8</v>
      </c>
      <c r="W47" s="49">
        <v>2295</v>
      </c>
      <c r="X47" s="22">
        <f t="shared" si="6"/>
        <v>132</v>
      </c>
      <c r="Y47" s="22">
        <f t="shared" si="6"/>
        <v>23259</v>
      </c>
      <c r="Z47" s="14">
        <v>0</v>
      </c>
      <c r="AA47" s="14">
        <v>0</v>
      </c>
      <c r="AB47" s="22">
        <f t="shared" si="7"/>
        <v>132</v>
      </c>
      <c r="AC47" s="22">
        <f t="shared" si="7"/>
        <v>23259</v>
      </c>
    </row>
    <row r="48" spans="1:29" ht="24.95" customHeight="1" x14ac:dyDescent="0.25">
      <c r="A48" s="57" t="s">
        <v>130</v>
      </c>
      <c r="B48" s="47">
        <v>277</v>
      </c>
      <c r="C48" s="47">
        <v>74233</v>
      </c>
      <c r="D48" s="14">
        <v>277</v>
      </c>
      <c r="E48" s="14">
        <v>74233</v>
      </c>
      <c r="F48" s="14">
        <v>0</v>
      </c>
      <c r="G48" s="14">
        <v>0</v>
      </c>
      <c r="H48" s="14">
        <v>0</v>
      </c>
      <c r="I48" s="14">
        <v>0</v>
      </c>
      <c r="J48" s="3">
        <f t="shared" si="5"/>
        <v>277</v>
      </c>
      <c r="K48" s="3">
        <f t="shared" si="5"/>
        <v>74233</v>
      </c>
      <c r="L48" s="14">
        <v>12</v>
      </c>
      <c r="M48" s="14">
        <v>10987</v>
      </c>
      <c r="N48" s="14">
        <v>0</v>
      </c>
      <c r="O48" s="14">
        <v>0</v>
      </c>
      <c r="P48" s="14">
        <v>6</v>
      </c>
      <c r="Q48" s="14">
        <v>2429</v>
      </c>
      <c r="R48" s="49">
        <v>0</v>
      </c>
      <c r="S48" s="49">
        <v>0</v>
      </c>
      <c r="T48" s="49">
        <v>0</v>
      </c>
      <c r="U48" s="49">
        <v>0</v>
      </c>
      <c r="V48" s="49">
        <v>19</v>
      </c>
      <c r="W48" s="49">
        <v>9920</v>
      </c>
      <c r="X48" s="22">
        <f t="shared" si="6"/>
        <v>314</v>
      </c>
      <c r="Y48" s="22">
        <f t="shared" si="6"/>
        <v>97569</v>
      </c>
      <c r="Z48" s="14">
        <v>0</v>
      </c>
      <c r="AA48" s="14">
        <v>0</v>
      </c>
      <c r="AB48" s="22">
        <f t="shared" si="7"/>
        <v>314</v>
      </c>
      <c r="AC48" s="22">
        <f t="shared" si="7"/>
        <v>97569</v>
      </c>
    </row>
    <row r="49" spans="1:29" ht="24.95" customHeight="1" x14ac:dyDescent="0.25">
      <c r="A49" s="57" t="s">
        <v>132</v>
      </c>
      <c r="B49" s="47">
        <v>3313</v>
      </c>
      <c r="C49" s="47">
        <v>1160706</v>
      </c>
      <c r="D49" s="14">
        <v>3606</v>
      </c>
      <c r="E49" s="14">
        <v>1201177</v>
      </c>
      <c r="F49" s="14">
        <v>0</v>
      </c>
      <c r="G49" s="14">
        <v>0</v>
      </c>
      <c r="H49" s="48">
        <v>0</v>
      </c>
      <c r="I49" s="48">
        <v>0</v>
      </c>
      <c r="J49" s="3">
        <f t="shared" si="5"/>
        <v>3606</v>
      </c>
      <c r="K49" s="3">
        <f t="shared" si="5"/>
        <v>1201177</v>
      </c>
      <c r="L49" s="14">
        <v>94</v>
      </c>
      <c r="M49" s="14">
        <v>51179</v>
      </c>
      <c r="N49" s="14">
        <v>77</v>
      </c>
      <c r="O49" s="14">
        <v>38023</v>
      </c>
      <c r="P49" s="14">
        <v>83</v>
      </c>
      <c r="Q49" s="14">
        <v>53628</v>
      </c>
      <c r="R49" s="49">
        <v>0</v>
      </c>
      <c r="S49" s="49">
        <v>0</v>
      </c>
      <c r="T49" s="49">
        <v>0</v>
      </c>
      <c r="U49" s="49">
        <v>0</v>
      </c>
      <c r="V49" s="49">
        <v>242</v>
      </c>
      <c r="W49" s="49">
        <v>68621</v>
      </c>
      <c r="X49" s="22">
        <f t="shared" si="6"/>
        <v>4102</v>
      </c>
      <c r="Y49" s="22">
        <f t="shared" si="6"/>
        <v>1412628</v>
      </c>
      <c r="Z49" s="14">
        <v>414</v>
      </c>
      <c r="AA49" s="14">
        <v>47185</v>
      </c>
      <c r="AB49" s="22">
        <f t="shared" si="7"/>
        <v>4516</v>
      </c>
      <c r="AC49" s="22">
        <f t="shared" si="7"/>
        <v>1459813</v>
      </c>
    </row>
    <row r="50" spans="1:29" ht="24.95" customHeight="1" x14ac:dyDescent="0.25">
      <c r="A50" s="60" t="s">
        <v>133</v>
      </c>
      <c r="B50" s="47">
        <v>1404</v>
      </c>
      <c r="C50" s="47">
        <v>517493</v>
      </c>
      <c r="D50" s="14">
        <v>1539</v>
      </c>
      <c r="E50" s="14">
        <v>536862</v>
      </c>
      <c r="F50" s="14">
        <v>0</v>
      </c>
      <c r="G50" s="14">
        <v>0</v>
      </c>
      <c r="H50" s="14">
        <v>0</v>
      </c>
      <c r="I50" s="14">
        <v>0</v>
      </c>
      <c r="J50" s="3">
        <f t="shared" si="5"/>
        <v>1539</v>
      </c>
      <c r="K50" s="3">
        <f t="shared" si="5"/>
        <v>536862</v>
      </c>
      <c r="L50" s="14">
        <v>35</v>
      </c>
      <c r="M50" s="14">
        <v>71602</v>
      </c>
      <c r="N50" s="14">
        <v>0</v>
      </c>
      <c r="O50" s="14">
        <v>0</v>
      </c>
      <c r="P50" s="14">
        <v>10</v>
      </c>
      <c r="Q50" s="14">
        <v>4124</v>
      </c>
      <c r="R50" s="49">
        <v>0</v>
      </c>
      <c r="S50" s="49">
        <v>0</v>
      </c>
      <c r="T50" s="49">
        <v>0</v>
      </c>
      <c r="U50" s="49">
        <v>0</v>
      </c>
      <c r="V50" s="49">
        <v>51</v>
      </c>
      <c r="W50" s="49">
        <v>13277</v>
      </c>
      <c r="X50" s="22">
        <f t="shared" si="6"/>
        <v>1635</v>
      </c>
      <c r="Y50" s="22">
        <f t="shared" si="6"/>
        <v>625865</v>
      </c>
      <c r="Z50" s="14">
        <v>40</v>
      </c>
      <c r="AA50" s="14">
        <v>2736</v>
      </c>
      <c r="AB50" s="22">
        <f t="shared" si="7"/>
        <v>1675</v>
      </c>
      <c r="AC50" s="22">
        <f t="shared" si="7"/>
        <v>628601</v>
      </c>
    </row>
    <row r="51" spans="1:29" ht="24.95" customHeight="1" x14ac:dyDescent="0.25">
      <c r="A51" s="60" t="s">
        <v>134</v>
      </c>
      <c r="B51" s="47">
        <v>1694</v>
      </c>
      <c r="C51" s="47">
        <v>568521</v>
      </c>
      <c r="D51" s="14">
        <v>1879</v>
      </c>
      <c r="E51" s="14">
        <v>595544</v>
      </c>
      <c r="F51" s="14">
        <v>0</v>
      </c>
      <c r="G51" s="14">
        <v>0</v>
      </c>
      <c r="H51" s="48">
        <v>0</v>
      </c>
      <c r="I51" s="48">
        <v>0</v>
      </c>
      <c r="J51" s="3">
        <f t="shared" si="5"/>
        <v>1879</v>
      </c>
      <c r="K51" s="3">
        <f t="shared" si="5"/>
        <v>595544</v>
      </c>
      <c r="L51" s="14">
        <v>40</v>
      </c>
      <c r="M51" s="14">
        <v>39227</v>
      </c>
      <c r="N51" s="14">
        <v>4</v>
      </c>
      <c r="O51" s="14">
        <v>1238</v>
      </c>
      <c r="P51" s="14">
        <v>42</v>
      </c>
      <c r="Q51" s="14">
        <v>27265</v>
      </c>
      <c r="R51" s="49">
        <v>0</v>
      </c>
      <c r="S51" s="49">
        <v>0</v>
      </c>
      <c r="T51" s="49">
        <v>0</v>
      </c>
      <c r="U51" s="49">
        <v>0</v>
      </c>
      <c r="V51" s="49">
        <v>51</v>
      </c>
      <c r="W51" s="49">
        <v>9425</v>
      </c>
      <c r="X51" s="22">
        <f t="shared" si="6"/>
        <v>2016</v>
      </c>
      <c r="Y51" s="22">
        <f t="shared" si="6"/>
        <v>672699</v>
      </c>
      <c r="Z51" s="14">
        <v>91</v>
      </c>
      <c r="AA51" s="14">
        <v>36719</v>
      </c>
      <c r="AB51" s="22">
        <f t="shared" si="7"/>
        <v>2107</v>
      </c>
      <c r="AC51" s="22">
        <f t="shared" si="7"/>
        <v>709418</v>
      </c>
    </row>
    <row r="52" spans="1:29" ht="24.95" customHeight="1" x14ac:dyDescent="0.25">
      <c r="A52" s="60" t="s">
        <v>135</v>
      </c>
      <c r="B52" s="47">
        <v>21909</v>
      </c>
      <c r="C52" s="47">
        <v>6855093</v>
      </c>
      <c r="D52" s="14">
        <v>29128</v>
      </c>
      <c r="E52" s="14">
        <v>7693250</v>
      </c>
      <c r="F52" s="14">
        <v>0</v>
      </c>
      <c r="G52" s="14">
        <v>0</v>
      </c>
      <c r="H52" s="14">
        <v>0</v>
      </c>
      <c r="I52" s="14">
        <v>0</v>
      </c>
      <c r="J52" s="3">
        <f t="shared" si="5"/>
        <v>29128</v>
      </c>
      <c r="K52" s="3">
        <f t="shared" si="5"/>
        <v>7693250</v>
      </c>
      <c r="L52" s="14">
        <v>554</v>
      </c>
      <c r="M52" s="14">
        <v>1020321</v>
      </c>
      <c r="N52" s="14">
        <v>148</v>
      </c>
      <c r="O52" s="14">
        <v>65324</v>
      </c>
      <c r="P52" s="14">
        <v>406</v>
      </c>
      <c r="Q52" s="14">
        <v>262578</v>
      </c>
      <c r="R52" s="49">
        <v>0</v>
      </c>
      <c r="S52" s="49">
        <v>0</v>
      </c>
      <c r="T52" s="49">
        <v>0</v>
      </c>
      <c r="U52" s="49">
        <v>0</v>
      </c>
      <c r="V52" s="49">
        <v>2135</v>
      </c>
      <c r="W52" s="49">
        <v>444788</v>
      </c>
      <c r="X52" s="22">
        <f t="shared" si="6"/>
        <v>32371</v>
      </c>
      <c r="Y52" s="22">
        <f t="shared" si="6"/>
        <v>9486261</v>
      </c>
      <c r="Z52" s="14">
        <v>1104</v>
      </c>
      <c r="AA52" s="14">
        <v>90867</v>
      </c>
      <c r="AB52" s="22">
        <f t="shared" si="7"/>
        <v>33475</v>
      </c>
      <c r="AC52" s="22">
        <f t="shared" si="7"/>
        <v>9577128</v>
      </c>
    </row>
    <row r="53" spans="1:29" ht="24.95" customHeight="1" x14ac:dyDescent="0.25">
      <c r="A53" s="60" t="s">
        <v>141</v>
      </c>
      <c r="B53" s="47">
        <v>120</v>
      </c>
      <c r="C53" s="47">
        <v>27481</v>
      </c>
      <c r="D53" s="14">
        <v>120</v>
      </c>
      <c r="E53" s="14">
        <v>27481</v>
      </c>
      <c r="F53" s="14">
        <v>0</v>
      </c>
      <c r="G53" s="14">
        <v>0</v>
      </c>
      <c r="H53" s="48">
        <v>0</v>
      </c>
      <c r="I53" s="48">
        <v>0</v>
      </c>
      <c r="J53" s="3">
        <f t="shared" si="5"/>
        <v>120</v>
      </c>
      <c r="K53" s="3">
        <f t="shared" si="5"/>
        <v>27481</v>
      </c>
      <c r="L53" s="14">
        <v>4</v>
      </c>
      <c r="M53" s="14">
        <v>6719</v>
      </c>
      <c r="N53" s="14">
        <v>0</v>
      </c>
      <c r="O53" s="14">
        <v>0</v>
      </c>
      <c r="P53" s="14">
        <v>0</v>
      </c>
      <c r="Q53" s="14">
        <v>0</v>
      </c>
      <c r="R53" s="49">
        <v>0</v>
      </c>
      <c r="S53" s="49">
        <v>0</v>
      </c>
      <c r="T53" s="49">
        <v>0</v>
      </c>
      <c r="U53" s="49">
        <v>0</v>
      </c>
      <c r="V53" s="49">
        <v>8</v>
      </c>
      <c r="W53" s="49">
        <v>7489</v>
      </c>
      <c r="X53" s="22">
        <f t="shared" si="6"/>
        <v>132</v>
      </c>
      <c r="Y53" s="22">
        <f t="shared" si="6"/>
        <v>41689</v>
      </c>
      <c r="Z53" s="14">
        <v>0</v>
      </c>
      <c r="AA53" s="14">
        <v>0</v>
      </c>
      <c r="AB53" s="22">
        <f t="shared" si="7"/>
        <v>132</v>
      </c>
      <c r="AC53" s="22">
        <f t="shared" si="7"/>
        <v>41689</v>
      </c>
    </row>
    <row r="54" spans="1:29" ht="24.95" customHeight="1" x14ac:dyDescent="0.25">
      <c r="A54" s="60" t="s">
        <v>136</v>
      </c>
      <c r="B54" s="47">
        <v>819</v>
      </c>
      <c r="C54" s="47">
        <v>297097</v>
      </c>
      <c r="D54" s="14">
        <v>897</v>
      </c>
      <c r="E54" s="14">
        <v>310261</v>
      </c>
      <c r="F54" s="14">
        <v>0</v>
      </c>
      <c r="G54" s="14">
        <v>0</v>
      </c>
      <c r="H54" s="14">
        <v>0</v>
      </c>
      <c r="I54" s="14">
        <v>0</v>
      </c>
      <c r="J54" s="3">
        <f t="shared" si="5"/>
        <v>897</v>
      </c>
      <c r="K54" s="3">
        <f t="shared" si="5"/>
        <v>310261</v>
      </c>
      <c r="L54" s="14">
        <v>12</v>
      </c>
      <c r="M54" s="14">
        <v>7185</v>
      </c>
      <c r="N54" s="14">
        <v>0</v>
      </c>
      <c r="O54" s="14">
        <v>0</v>
      </c>
      <c r="P54" s="14">
        <v>26</v>
      </c>
      <c r="Q54" s="14">
        <v>16669</v>
      </c>
      <c r="R54" s="49">
        <v>0</v>
      </c>
      <c r="S54" s="49">
        <v>0</v>
      </c>
      <c r="T54" s="49">
        <v>0</v>
      </c>
      <c r="U54" s="49">
        <v>0</v>
      </c>
      <c r="V54" s="49">
        <v>80</v>
      </c>
      <c r="W54" s="49">
        <v>21084</v>
      </c>
      <c r="X54" s="22">
        <f t="shared" si="6"/>
        <v>1015</v>
      </c>
      <c r="Y54" s="22">
        <f t="shared" si="6"/>
        <v>355199</v>
      </c>
      <c r="Z54" s="14">
        <v>31</v>
      </c>
      <c r="AA54" s="14">
        <v>7385</v>
      </c>
      <c r="AB54" s="22">
        <f t="shared" si="7"/>
        <v>1046</v>
      </c>
      <c r="AC54" s="22">
        <f t="shared" si="7"/>
        <v>362584</v>
      </c>
    </row>
    <row r="55" spans="1:29" ht="24.95" customHeight="1" x14ac:dyDescent="0.25">
      <c r="A55" s="60" t="s">
        <v>81</v>
      </c>
      <c r="B55" s="47">
        <v>877</v>
      </c>
      <c r="C55" s="47">
        <v>308373</v>
      </c>
      <c r="D55" s="14">
        <v>1198</v>
      </c>
      <c r="E55" s="14">
        <v>357076</v>
      </c>
      <c r="F55" s="14">
        <v>0</v>
      </c>
      <c r="G55" s="14">
        <v>0</v>
      </c>
      <c r="H55" s="48">
        <v>0</v>
      </c>
      <c r="I55" s="48">
        <v>0</v>
      </c>
      <c r="J55" s="3">
        <f t="shared" si="5"/>
        <v>1198</v>
      </c>
      <c r="K55" s="3">
        <f t="shared" si="5"/>
        <v>357076</v>
      </c>
      <c r="L55" s="14">
        <v>212</v>
      </c>
      <c r="M55" s="14">
        <v>370557</v>
      </c>
      <c r="N55" s="14">
        <v>46</v>
      </c>
      <c r="O55" s="14">
        <v>20937</v>
      </c>
      <c r="P55" s="14">
        <v>85</v>
      </c>
      <c r="Q55" s="14">
        <v>57564</v>
      </c>
      <c r="R55" s="49">
        <v>0</v>
      </c>
      <c r="S55" s="49">
        <v>0</v>
      </c>
      <c r="T55" s="49">
        <v>0</v>
      </c>
      <c r="U55" s="49">
        <v>0</v>
      </c>
      <c r="V55" s="49">
        <v>227</v>
      </c>
      <c r="W55" s="49">
        <v>51684</v>
      </c>
      <c r="X55" s="22">
        <f t="shared" si="6"/>
        <v>1768</v>
      </c>
      <c r="Y55" s="22">
        <f t="shared" si="6"/>
        <v>857818</v>
      </c>
      <c r="Z55" s="14">
        <v>155</v>
      </c>
      <c r="AA55" s="14">
        <v>32276</v>
      </c>
      <c r="AB55" s="22">
        <f t="shared" si="7"/>
        <v>1923</v>
      </c>
      <c r="AC55" s="22">
        <f t="shared" si="7"/>
        <v>890094</v>
      </c>
    </row>
    <row r="56" spans="1:29" ht="24.95" customHeight="1" x14ac:dyDescent="0.25">
      <c r="A56" s="60" t="s">
        <v>142</v>
      </c>
      <c r="B56" s="47">
        <v>120</v>
      </c>
      <c r="C56" s="47">
        <v>17403</v>
      </c>
      <c r="D56" s="14">
        <v>120</v>
      </c>
      <c r="E56" s="14">
        <v>17403</v>
      </c>
      <c r="F56" s="14">
        <v>0</v>
      </c>
      <c r="G56" s="14">
        <v>0</v>
      </c>
      <c r="H56" s="48">
        <v>0</v>
      </c>
      <c r="I56" s="48">
        <v>0</v>
      </c>
      <c r="J56" s="3">
        <f t="shared" si="5"/>
        <v>120</v>
      </c>
      <c r="K56" s="3">
        <f t="shared" si="5"/>
        <v>17403</v>
      </c>
      <c r="L56" s="14">
        <v>4</v>
      </c>
      <c r="M56" s="14">
        <v>3564</v>
      </c>
      <c r="N56" s="14">
        <v>0</v>
      </c>
      <c r="O56" s="14">
        <v>0</v>
      </c>
      <c r="P56" s="14">
        <v>0</v>
      </c>
      <c r="Q56" s="14">
        <v>0</v>
      </c>
      <c r="R56" s="49">
        <v>0</v>
      </c>
      <c r="S56" s="49">
        <v>0</v>
      </c>
      <c r="T56" s="49">
        <v>0</v>
      </c>
      <c r="U56" s="49">
        <v>0</v>
      </c>
      <c r="V56" s="49">
        <v>8</v>
      </c>
      <c r="W56" s="49">
        <v>2286</v>
      </c>
      <c r="X56" s="22">
        <f t="shared" si="6"/>
        <v>132</v>
      </c>
      <c r="Y56" s="22">
        <f t="shared" si="6"/>
        <v>23253</v>
      </c>
      <c r="Z56" s="14">
        <v>0</v>
      </c>
      <c r="AA56" s="14">
        <v>0</v>
      </c>
      <c r="AB56" s="22">
        <f t="shared" si="7"/>
        <v>132</v>
      </c>
      <c r="AC56" s="22">
        <f t="shared" si="7"/>
        <v>23253</v>
      </c>
    </row>
    <row r="57" spans="1:29" ht="24.95" customHeight="1" x14ac:dyDescent="0.25">
      <c r="A57" s="60" t="s">
        <v>109</v>
      </c>
      <c r="B57" s="47">
        <v>2771</v>
      </c>
      <c r="C57" s="47">
        <v>666481</v>
      </c>
      <c r="D57" s="14">
        <v>3804</v>
      </c>
      <c r="E57" s="14">
        <v>807394</v>
      </c>
      <c r="F57" s="14">
        <v>0</v>
      </c>
      <c r="G57" s="14">
        <v>0</v>
      </c>
      <c r="H57" s="14">
        <v>0</v>
      </c>
      <c r="I57" s="14">
        <v>0</v>
      </c>
      <c r="J57" s="3">
        <f t="shared" si="5"/>
        <v>3804</v>
      </c>
      <c r="K57" s="3">
        <f t="shared" si="5"/>
        <v>807394</v>
      </c>
      <c r="L57" s="14">
        <v>412</v>
      </c>
      <c r="M57" s="14">
        <v>233008</v>
      </c>
      <c r="N57" s="14">
        <v>0</v>
      </c>
      <c r="O57" s="14">
        <v>0</v>
      </c>
      <c r="P57" s="14">
        <v>55</v>
      </c>
      <c r="Q57" s="14">
        <v>24518</v>
      </c>
      <c r="R57" s="49">
        <v>0</v>
      </c>
      <c r="S57" s="49">
        <v>0</v>
      </c>
      <c r="T57" s="49">
        <v>0</v>
      </c>
      <c r="U57" s="49">
        <v>0</v>
      </c>
      <c r="V57" s="49">
        <v>421</v>
      </c>
      <c r="W57" s="49">
        <v>102862</v>
      </c>
      <c r="X57" s="22">
        <f t="shared" si="6"/>
        <v>4692</v>
      </c>
      <c r="Y57" s="22">
        <f t="shared" si="6"/>
        <v>1167782</v>
      </c>
      <c r="Z57" s="14">
        <v>485</v>
      </c>
      <c r="AA57" s="14">
        <v>131569</v>
      </c>
      <c r="AB57" s="22">
        <f t="shared" si="7"/>
        <v>5177</v>
      </c>
      <c r="AC57" s="22">
        <f t="shared" si="7"/>
        <v>1299351</v>
      </c>
    </row>
    <row r="58" spans="1:29" ht="24.95" customHeight="1" x14ac:dyDescent="0.25">
      <c r="A58" s="60" t="s">
        <v>137</v>
      </c>
      <c r="B58" s="47">
        <v>0</v>
      </c>
      <c r="C58" s="47">
        <v>0</v>
      </c>
      <c r="D58" s="14">
        <v>0</v>
      </c>
      <c r="E58" s="14">
        <v>0</v>
      </c>
      <c r="F58" s="14">
        <v>0</v>
      </c>
      <c r="G58" s="14">
        <v>0</v>
      </c>
      <c r="H58" s="48">
        <v>0</v>
      </c>
      <c r="I58" s="48">
        <v>0</v>
      </c>
      <c r="J58" s="3">
        <f t="shared" si="5"/>
        <v>0</v>
      </c>
      <c r="K58" s="3">
        <f t="shared" si="5"/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22">
        <f t="shared" si="6"/>
        <v>0</v>
      </c>
      <c r="Y58" s="22">
        <f t="shared" si="6"/>
        <v>0</v>
      </c>
      <c r="Z58" s="14">
        <v>0</v>
      </c>
      <c r="AA58" s="14">
        <v>0</v>
      </c>
      <c r="AB58" s="22">
        <f t="shared" si="7"/>
        <v>0</v>
      </c>
      <c r="AC58" s="22">
        <f t="shared" si="7"/>
        <v>0</v>
      </c>
    </row>
    <row r="59" spans="1:29" ht="24.95" customHeight="1" x14ac:dyDescent="0.25">
      <c r="A59" s="60" t="s">
        <v>110</v>
      </c>
      <c r="B59" s="47">
        <v>6923</v>
      </c>
      <c r="C59" s="47">
        <v>1919218</v>
      </c>
      <c r="D59" s="14">
        <v>7139</v>
      </c>
      <c r="E59" s="14">
        <v>1945930</v>
      </c>
      <c r="F59" s="14">
        <v>0</v>
      </c>
      <c r="G59" s="14">
        <v>0</v>
      </c>
      <c r="H59" s="14">
        <v>0</v>
      </c>
      <c r="I59" s="14">
        <v>0</v>
      </c>
      <c r="J59" s="3">
        <f t="shared" si="5"/>
        <v>7139</v>
      </c>
      <c r="K59" s="3">
        <f t="shared" si="5"/>
        <v>1945930</v>
      </c>
      <c r="L59" s="14">
        <v>0</v>
      </c>
      <c r="M59" s="14">
        <v>0</v>
      </c>
      <c r="N59" s="14">
        <v>0</v>
      </c>
      <c r="O59" s="14">
        <v>0</v>
      </c>
      <c r="P59" s="14">
        <v>54</v>
      </c>
      <c r="Q59" s="14">
        <v>20601</v>
      </c>
      <c r="R59" s="49">
        <v>0</v>
      </c>
      <c r="S59" s="49">
        <v>0</v>
      </c>
      <c r="T59" s="49">
        <v>0</v>
      </c>
      <c r="U59" s="49">
        <v>0</v>
      </c>
      <c r="V59" s="49">
        <v>1161</v>
      </c>
      <c r="W59" s="49">
        <v>264511</v>
      </c>
      <c r="X59" s="22">
        <f t="shared" si="6"/>
        <v>8354</v>
      </c>
      <c r="Y59" s="22">
        <f t="shared" si="6"/>
        <v>2231042</v>
      </c>
      <c r="Z59" s="14">
        <v>108</v>
      </c>
      <c r="AA59" s="14">
        <v>17541</v>
      </c>
      <c r="AB59" s="22">
        <f t="shared" si="7"/>
        <v>8462</v>
      </c>
      <c r="AC59" s="22">
        <f t="shared" si="7"/>
        <v>2248583</v>
      </c>
    </row>
    <row r="60" spans="1:29" ht="24.95" customHeight="1" x14ac:dyDescent="0.25">
      <c r="A60" s="17" t="s">
        <v>58</v>
      </c>
      <c r="B60" s="17">
        <f>SUM(B37:B59)</f>
        <v>51792</v>
      </c>
      <c r="C60" s="17">
        <f>SUM(C37:C59)</f>
        <v>16029804</v>
      </c>
      <c r="D60" s="17">
        <f t="shared" ref="D60:AC60" si="8">SUM(D37:D59)</f>
        <v>65879</v>
      </c>
      <c r="E60" s="17">
        <f t="shared" si="8"/>
        <v>17860000</v>
      </c>
      <c r="F60" s="17">
        <f t="shared" si="8"/>
        <v>0</v>
      </c>
      <c r="G60" s="17">
        <f t="shared" si="8"/>
        <v>0</v>
      </c>
      <c r="H60" s="17">
        <f t="shared" si="8"/>
        <v>0</v>
      </c>
      <c r="I60" s="17">
        <f t="shared" si="8"/>
        <v>0</v>
      </c>
      <c r="J60" s="17">
        <f t="shared" si="8"/>
        <v>65879</v>
      </c>
      <c r="K60" s="17">
        <f t="shared" si="8"/>
        <v>17860000</v>
      </c>
      <c r="L60" s="17">
        <f t="shared" si="8"/>
        <v>1909</v>
      </c>
      <c r="M60" s="17">
        <f t="shared" si="8"/>
        <v>2629993</v>
      </c>
      <c r="N60" s="17">
        <f t="shared" si="8"/>
        <v>420</v>
      </c>
      <c r="O60" s="17">
        <f t="shared" si="8"/>
        <v>187921</v>
      </c>
      <c r="P60" s="17">
        <f t="shared" si="8"/>
        <v>952</v>
      </c>
      <c r="Q60" s="17">
        <f t="shared" si="8"/>
        <v>577621</v>
      </c>
      <c r="R60" s="17">
        <f t="shared" si="8"/>
        <v>0</v>
      </c>
      <c r="S60" s="17">
        <f t="shared" si="8"/>
        <v>0</v>
      </c>
      <c r="T60" s="17">
        <f t="shared" si="8"/>
        <v>0</v>
      </c>
      <c r="U60" s="17">
        <f t="shared" si="8"/>
        <v>0</v>
      </c>
      <c r="V60" s="17">
        <f t="shared" si="8"/>
        <v>5362</v>
      </c>
      <c r="W60" s="17">
        <f t="shared" si="8"/>
        <v>1254465</v>
      </c>
      <c r="X60" s="64">
        <f>SUM(X37:X59)</f>
        <v>74522</v>
      </c>
      <c r="Y60" s="17">
        <f>SUM(Y37:Y59)</f>
        <v>22510000</v>
      </c>
      <c r="Z60" s="17">
        <f t="shared" si="8"/>
        <v>3393</v>
      </c>
      <c r="AA60" s="17">
        <f t="shared" si="8"/>
        <v>460000</v>
      </c>
      <c r="AB60" s="17">
        <f t="shared" si="8"/>
        <v>77915</v>
      </c>
      <c r="AC60" s="17">
        <f t="shared" si="8"/>
        <v>22970000</v>
      </c>
    </row>
    <row r="61" spans="1:29" x14ac:dyDescent="0.25">
      <c r="A61" s="62"/>
      <c r="B61" s="62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1:29" x14ac:dyDescent="0.25">
      <c r="A62" s="62"/>
      <c r="B62" s="62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x14ac:dyDescent="0.25">
      <c r="A63" s="62"/>
      <c r="B63" s="62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x14ac:dyDescent="0.25">
      <c r="A64" s="62"/>
      <c r="B64" s="62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spans="1:29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23.25" x14ac:dyDescent="0.35">
      <c r="A66" s="88" t="s">
        <v>161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</row>
    <row r="67" spans="1:29" ht="23.25" x14ac:dyDescent="0.35">
      <c r="A67" s="52" t="s">
        <v>21</v>
      </c>
      <c r="B67" s="52"/>
      <c r="C67" s="52"/>
      <c r="D67" s="53"/>
      <c r="E67" s="53"/>
      <c r="F67" s="53" t="s">
        <v>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74" t="s">
        <v>63</v>
      </c>
      <c r="B68" s="4"/>
      <c r="C68" s="5" t="s">
        <v>2</v>
      </c>
      <c r="D68" s="5"/>
      <c r="E68" s="6"/>
      <c r="F68" s="85" t="s">
        <v>2</v>
      </c>
      <c r="G68" s="66"/>
      <c r="H68" s="74" t="s">
        <v>3</v>
      </c>
      <c r="I68" s="75"/>
      <c r="J68" s="74" t="s">
        <v>3</v>
      </c>
      <c r="K68" s="75"/>
      <c r="L68" s="74" t="s">
        <v>4</v>
      </c>
      <c r="M68" s="75"/>
      <c r="N68" s="86" t="s">
        <v>5</v>
      </c>
      <c r="O68" s="87"/>
      <c r="P68" s="87"/>
      <c r="Q68" s="87"/>
      <c r="R68" s="87"/>
      <c r="S68" s="87"/>
      <c r="T68" s="7"/>
      <c r="U68" s="7"/>
      <c r="V68" s="74" t="s">
        <v>6</v>
      </c>
      <c r="W68" s="75"/>
      <c r="X68" s="74" t="s">
        <v>7</v>
      </c>
      <c r="Y68" s="75"/>
      <c r="Z68" s="86" t="s">
        <v>8</v>
      </c>
      <c r="AA68" s="87"/>
      <c r="AB68" s="74" t="s">
        <v>9</v>
      </c>
      <c r="AC68" s="75"/>
    </row>
    <row r="69" spans="1:29" x14ac:dyDescent="0.25">
      <c r="A69" s="67"/>
      <c r="B69" s="43" t="s">
        <v>10</v>
      </c>
      <c r="C69" s="8"/>
      <c r="D69" s="91" t="s">
        <v>11</v>
      </c>
      <c r="E69" s="92"/>
      <c r="F69" s="93" t="s">
        <v>12</v>
      </c>
      <c r="G69" s="94"/>
      <c r="H69" s="67" t="s">
        <v>13</v>
      </c>
      <c r="I69" s="68"/>
      <c r="J69" s="67" t="s">
        <v>14</v>
      </c>
      <c r="K69" s="68"/>
      <c r="L69" s="67"/>
      <c r="M69" s="68"/>
      <c r="N69" s="65" t="s">
        <v>15</v>
      </c>
      <c r="O69" s="66"/>
      <c r="P69" s="65" t="s">
        <v>16</v>
      </c>
      <c r="Q69" s="66"/>
      <c r="R69" s="65" t="s">
        <v>17</v>
      </c>
      <c r="S69" s="66"/>
      <c r="T69" s="44" t="s">
        <v>18</v>
      </c>
      <c r="U69" s="45"/>
      <c r="V69" s="67"/>
      <c r="W69" s="68"/>
      <c r="X69" s="67"/>
      <c r="Y69" s="68"/>
      <c r="Z69" s="65" t="s">
        <v>8</v>
      </c>
      <c r="AA69" s="66"/>
      <c r="AB69" s="67"/>
      <c r="AC69" s="68"/>
    </row>
    <row r="70" spans="1:29" x14ac:dyDescent="0.25">
      <c r="A70" s="9"/>
      <c r="B70" s="10" t="s">
        <v>19</v>
      </c>
      <c r="C70" s="10" t="s">
        <v>20</v>
      </c>
      <c r="D70" s="10" t="s">
        <v>19</v>
      </c>
      <c r="E70" s="10" t="s">
        <v>20</v>
      </c>
      <c r="F70" s="2" t="s">
        <v>19</v>
      </c>
      <c r="G70" s="2" t="s">
        <v>20</v>
      </c>
      <c r="H70" s="2" t="s">
        <v>19</v>
      </c>
      <c r="I70" s="2" t="s">
        <v>20</v>
      </c>
      <c r="J70" s="2" t="s">
        <v>19</v>
      </c>
      <c r="K70" s="2" t="s">
        <v>20</v>
      </c>
      <c r="L70" s="2" t="s">
        <v>19</v>
      </c>
      <c r="M70" s="2" t="s">
        <v>20</v>
      </c>
      <c r="N70" s="2" t="s">
        <v>19</v>
      </c>
      <c r="O70" s="2" t="s">
        <v>20</v>
      </c>
      <c r="P70" s="2" t="s">
        <v>19</v>
      </c>
      <c r="Q70" s="2" t="s">
        <v>20</v>
      </c>
      <c r="R70" s="2" t="s">
        <v>19</v>
      </c>
      <c r="S70" s="2" t="s">
        <v>20</v>
      </c>
      <c r="T70" s="2" t="s">
        <v>19</v>
      </c>
      <c r="U70" s="2" t="s">
        <v>20</v>
      </c>
      <c r="V70" s="2" t="s">
        <v>19</v>
      </c>
      <c r="W70" s="2" t="s">
        <v>20</v>
      </c>
      <c r="X70" s="2" t="s">
        <v>19</v>
      </c>
      <c r="Y70" s="2" t="s">
        <v>20</v>
      </c>
      <c r="Z70" s="2" t="s">
        <v>19</v>
      </c>
      <c r="AA70" s="2" t="s">
        <v>20</v>
      </c>
      <c r="AB70" s="2" t="s">
        <v>19</v>
      </c>
      <c r="AC70" s="2" t="s">
        <v>20</v>
      </c>
    </row>
    <row r="71" spans="1:29" ht="24.95" customHeight="1" x14ac:dyDescent="0.25">
      <c r="A71" s="50" t="s">
        <v>135</v>
      </c>
      <c r="B71" s="55">
        <v>5100</v>
      </c>
      <c r="C71" s="55">
        <v>1619068</v>
      </c>
      <c r="D71" s="48">
        <v>6259</v>
      </c>
      <c r="E71" s="48">
        <v>2427542</v>
      </c>
      <c r="F71" s="48">
        <v>364</v>
      </c>
      <c r="G71" s="48">
        <v>205274</v>
      </c>
      <c r="H71" s="48">
        <v>359</v>
      </c>
      <c r="I71" s="48">
        <v>133485</v>
      </c>
      <c r="J71" s="3">
        <f>D71+F71+H71</f>
        <v>6982</v>
      </c>
      <c r="K71" s="3">
        <f>E71+G71+I71</f>
        <v>2766301</v>
      </c>
      <c r="L71" s="48">
        <v>424</v>
      </c>
      <c r="M71" s="56">
        <v>190155</v>
      </c>
      <c r="N71" s="48">
        <v>168</v>
      </c>
      <c r="O71" s="48">
        <v>66508</v>
      </c>
      <c r="P71" s="48">
        <v>372</v>
      </c>
      <c r="Q71" s="48">
        <v>85514</v>
      </c>
      <c r="R71" s="22">
        <v>0</v>
      </c>
      <c r="S71" s="22">
        <v>0</v>
      </c>
      <c r="T71" s="22">
        <v>280</v>
      </c>
      <c r="U71" s="22">
        <v>75514</v>
      </c>
      <c r="V71" s="22">
        <v>232</v>
      </c>
      <c r="W71" s="22">
        <v>35000</v>
      </c>
      <c r="X71" s="22">
        <f>J71+L71+N71+P71+R71+T71+V71</f>
        <v>8458</v>
      </c>
      <c r="Y71" s="22">
        <f>K71+M71+O71+Q71+S71+U71+W71</f>
        <v>3218992</v>
      </c>
      <c r="Z71" s="48">
        <v>60</v>
      </c>
      <c r="AA71" s="48">
        <v>72980</v>
      </c>
      <c r="AB71" s="22">
        <f>X71+Z71</f>
        <v>8518</v>
      </c>
      <c r="AC71" s="22">
        <f>Y71+AA71</f>
        <v>3291972</v>
      </c>
    </row>
    <row r="72" spans="1:29" ht="24.95" customHeight="1" x14ac:dyDescent="0.25">
      <c r="A72" s="50" t="s">
        <v>143</v>
      </c>
      <c r="B72" s="55">
        <v>900</v>
      </c>
      <c r="C72" s="47">
        <v>294668</v>
      </c>
      <c r="D72" s="48">
        <v>1328</v>
      </c>
      <c r="E72" s="14">
        <v>518032</v>
      </c>
      <c r="F72" s="48">
        <v>84</v>
      </c>
      <c r="G72" s="14">
        <v>46518</v>
      </c>
      <c r="H72" s="48">
        <v>75</v>
      </c>
      <c r="I72" s="14">
        <v>29000</v>
      </c>
      <c r="J72" s="3">
        <f t="shared" ref="J72:K85" si="9">D72+F72+H72</f>
        <v>1487</v>
      </c>
      <c r="K72" s="3">
        <f t="shared" si="9"/>
        <v>593550</v>
      </c>
      <c r="L72" s="48">
        <v>136</v>
      </c>
      <c r="M72" s="14">
        <v>61000</v>
      </c>
      <c r="N72" s="48">
        <v>46</v>
      </c>
      <c r="O72" s="14">
        <v>18568</v>
      </c>
      <c r="P72" s="48">
        <v>150</v>
      </c>
      <c r="Q72" s="14">
        <v>23874</v>
      </c>
      <c r="R72" s="49">
        <v>0</v>
      </c>
      <c r="S72" s="49">
        <v>0</v>
      </c>
      <c r="T72" s="22">
        <v>50</v>
      </c>
      <c r="U72" s="49">
        <v>13822</v>
      </c>
      <c r="V72" s="22">
        <v>42</v>
      </c>
      <c r="W72" s="49">
        <v>6500</v>
      </c>
      <c r="X72" s="22">
        <f t="shared" ref="X72:Y85" si="10">J72+L72+N72+P72+R72+T72+V72</f>
        <v>1911</v>
      </c>
      <c r="Y72" s="22">
        <f t="shared" si="10"/>
        <v>717314</v>
      </c>
      <c r="Z72" s="48">
        <v>15</v>
      </c>
      <c r="AA72" s="14">
        <v>30580</v>
      </c>
      <c r="AB72" s="22">
        <f t="shared" ref="AB72:AC85" si="11">X72+Z72</f>
        <v>1926</v>
      </c>
      <c r="AC72" s="22">
        <f t="shared" si="11"/>
        <v>747894</v>
      </c>
    </row>
    <row r="73" spans="1:29" ht="24.95" customHeight="1" x14ac:dyDescent="0.25">
      <c r="A73" s="50" t="s">
        <v>81</v>
      </c>
      <c r="B73" s="55">
        <v>2500</v>
      </c>
      <c r="C73" s="47">
        <v>788724</v>
      </c>
      <c r="D73" s="48">
        <v>2812</v>
      </c>
      <c r="E73" s="14">
        <v>1096965</v>
      </c>
      <c r="F73" s="48">
        <v>146</v>
      </c>
      <c r="G73" s="14">
        <v>80540</v>
      </c>
      <c r="H73" s="48">
        <v>96</v>
      </c>
      <c r="I73" s="14">
        <v>41500</v>
      </c>
      <c r="J73" s="3">
        <f t="shared" si="9"/>
        <v>3054</v>
      </c>
      <c r="K73" s="3">
        <f t="shared" si="9"/>
        <v>1219005</v>
      </c>
      <c r="L73" s="48">
        <v>210</v>
      </c>
      <c r="M73" s="14">
        <v>94800</v>
      </c>
      <c r="N73" s="48">
        <v>58</v>
      </c>
      <c r="O73" s="14">
        <v>23210</v>
      </c>
      <c r="P73" s="48">
        <v>190</v>
      </c>
      <c r="Q73" s="14">
        <v>29842</v>
      </c>
      <c r="R73" s="49">
        <v>0</v>
      </c>
      <c r="S73" s="49">
        <v>0</v>
      </c>
      <c r="T73" s="22">
        <v>84</v>
      </c>
      <c r="U73" s="49">
        <v>21000</v>
      </c>
      <c r="V73" s="22">
        <v>50</v>
      </c>
      <c r="W73" s="49">
        <v>7500</v>
      </c>
      <c r="X73" s="22">
        <f t="shared" si="10"/>
        <v>3646</v>
      </c>
      <c r="Y73" s="22">
        <f t="shared" si="10"/>
        <v>1395357</v>
      </c>
      <c r="Z73" s="48">
        <v>8</v>
      </c>
      <c r="AA73" s="14">
        <v>7710</v>
      </c>
      <c r="AB73" s="22">
        <f t="shared" si="11"/>
        <v>3654</v>
      </c>
      <c r="AC73" s="22">
        <f t="shared" si="11"/>
        <v>1403067</v>
      </c>
    </row>
    <row r="74" spans="1:29" ht="24.95" customHeight="1" x14ac:dyDescent="0.25">
      <c r="A74" s="50" t="s">
        <v>136</v>
      </c>
      <c r="B74" s="55">
        <v>590</v>
      </c>
      <c r="C74" s="47">
        <v>186344</v>
      </c>
      <c r="D74" s="48">
        <v>754</v>
      </c>
      <c r="E74" s="14">
        <v>293472</v>
      </c>
      <c r="F74" s="48">
        <v>46</v>
      </c>
      <c r="G74" s="14">
        <v>25394</v>
      </c>
      <c r="H74" s="48">
        <v>24</v>
      </c>
      <c r="I74" s="48">
        <v>8500</v>
      </c>
      <c r="J74" s="3">
        <f t="shared" si="9"/>
        <v>824</v>
      </c>
      <c r="K74" s="3">
        <f t="shared" si="9"/>
        <v>327366</v>
      </c>
      <c r="L74" s="48">
        <v>66</v>
      </c>
      <c r="M74" s="14">
        <v>29700</v>
      </c>
      <c r="N74" s="48">
        <v>22</v>
      </c>
      <c r="O74" s="14">
        <v>8684</v>
      </c>
      <c r="P74" s="48">
        <v>70</v>
      </c>
      <c r="Q74" s="14">
        <v>11168</v>
      </c>
      <c r="R74" s="49">
        <v>0</v>
      </c>
      <c r="S74" s="49">
        <v>0</v>
      </c>
      <c r="T74" s="22">
        <v>36</v>
      </c>
      <c r="U74" s="49">
        <v>9800</v>
      </c>
      <c r="V74" s="22">
        <v>36</v>
      </c>
      <c r="W74" s="49">
        <v>5500</v>
      </c>
      <c r="X74" s="22">
        <f t="shared" si="10"/>
        <v>1054</v>
      </c>
      <c r="Y74" s="22">
        <f t="shared" si="10"/>
        <v>392218</v>
      </c>
      <c r="Z74" s="48">
        <v>8</v>
      </c>
      <c r="AA74" s="14">
        <v>7710</v>
      </c>
      <c r="AB74" s="22">
        <f t="shared" si="11"/>
        <v>1062</v>
      </c>
      <c r="AC74" s="22">
        <f t="shared" si="11"/>
        <v>399928</v>
      </c>
    </row>
    <row r="75" spans="1:29" ht="24.95" customHeight="1" x14ac:dyDescent="0.25">
      <c r="A75" s="50" t="s">
        <v>134</v>
      </c>
      <c r="B75" s="55">
        <v>360</v>
      </c>
      <c r="C75" s="47">
        <v>116470</v>
      </c>
      <c r="D75" s="48">
        <v>534</v>
      </c>
      <c r="E75" s="14">
        <v>208305</v>
      </c>
      <c r="F75" s="48">
        <v>40</v>
      </c>
      <c r="G75" s="14">
        <v>21605</v>
      </c>
      <c r="H75" s="48">
        <v>24</v>
      </c>
      <c r="I75" s="14">
        <v>8500</v>
      </c>
      <c r="J75" s="3">
        <f t="shared" si="9"/>
        <v>598</v>
      </c>
      <c r="K75" s="3">
        <f t="shared" si="9"/>
        <v>238410</v>
      </c>
      <c r="L75" s="48">
        <v>48</v>
      </c>
      <c r="M75" s="14">
        <v>21900</v>
      </c>
      <c r="N75" s="48">
        <v>14</v>
      </c>
      <c r="O75" s="14">
        <v>5418</v>
      </c>
      <c r="P75" s="48">
        <v>40</v>
      </c>
      <c r="Q75" s="14">
        <v>6966</v>
      </c>
      <c r="R75" s="49">
        <v>0</v>
      </c>
      <c r="S75" s="49">
        <v>0</v>
      </c>
      <c r="T75" s="22">
        <v>24</v>
      </c>
      <c r="U75" s="49">
        <v>6500</v>
      </c>
      <c r="V75" s="22">
        <v>33</v>
      </c>
      <c r="W75" s="49">
        <v>5000</v>
      </c>
      <c r="X75" s="22">
        <f t="shared" si="10"/>
        <v>757</v>
      </c>
      <c r="Y75" s="22">
        <f t="shared" si="10"/>
        <v>284194</v>
      </c>
      <c r="Z75" s="48">
        <v>8</v>
      </c>
      <c r="AA75" s="14">
        <v>7710</v>
      </c>
      <c r="AB75" s="22">
        <f t="shared" si="11"/>
        <v>765</v>
      </c>
      <c r="AC75" s="22">
        <f t="shared" si="11"/>
        <v>291904</v>
      </c>
    </row>
    <row r="76" spans="1:29" ht="24.95" customHeight="1" x14ac:dyDescent="0.25">
      <c r="A76" s="50" t="s">
        <v>144</v>
      </c>
      <c r="B76" s="55">
        <v>120</v>
      </c>
      <c r="C76" s="47">
        <v>38664</v>
      </c>
      <c r="D76" s="48">
        <v>208</v>
      </c>
      <c r="E76" s="14">
        <v>81176</v>
      </c>
      <c r="F76" s="48">
        <v>22</v>
      </c>
      <c r="G76" s="14">
        <v>12500</v>
      </c>
      <c r="H76" s="48">
        <v>24</v>
      </c>
      <c r="I76" s="48">
        <v>8000</v>
      </c>
      <c r="J76" s="3">
        <f t="shared" si="9"/>
        <v>254</v>
      </c>
      <c r="K76" s="3">
        <f t="shared" si="9"/>
        <v>101676</v>
      </c>
      <c r="L76" s="48">
        <v>60</v>
      </c>
      <c r="M76" s="14">
        <v>27200</v>
      </c>
      <c r="N76" s="48">
        <v>16</v>
      </c>
      <c r="O76" s="14">
        <v>6112</v>
      </c>
      <c r="P76" s="48">
        <v>50</v>
      </c>
      <c r="Q76" s="14">
        <v>7945</v>
      </c>
      <c r="R76" s="49">
        <v>0</v>
      </c>
      <c r="S76" s="49">
        <v>0</v>
      </c>
      <c r="T76" s="22">
        <v>34</v>
      </c>
      <c r="U76" s="49">
        <v>9500</v>
      </c>
      <c r="V76" s="22">
        <v>20</v>
      </c>
      <c r="W76" s="49">
        <v>3000</v>
      </c>
      <c r="X76" s="22">
        <f t="shared" si="10"/>
        <v>434</v>
      </c>
      <c r="Y76" s="22">
        <f t="shared" si="10"/>
        <v>155433</v>
      </c>
      <c r="Z76" s="48">
        <v>4</v>
      </c>
      <c r="AA76" s="14">
        <v>3850</v>
      </c>
      <c r="AB76" s="22">
        <f t="shared" si="11"/>
        <v>438</v>
      </c>
      <c r="AC76" s="22">
        <f t="shared" si="11"/>
        <v>159283</v>
      </c>
    </row>
    <row r="77" spans="1:29" ht="24.95" customHeight="1" x14ac:dyDescent="0.25">
      <c r="A77" s="50" t="s">
        <v>127</v>
      </c>
      <c r="B77" s="55">
        <v>120</v>
      </c>
      <c r="C77" s="47">
        <v>38640</v>
      </c>
      <c r="D77" s="48">
        <v>194</v>
      </c>
      <c r="E77" s="14">
        <v>75652</v>
      </c>
      <c r="F77" s="48">
        <v>20</v>
      </c>
      <c r="G77" s="14">
        <v>11500</v>
      </c>
      <c r="H77" s="48">
        <v>24</v>
      </c>
      <c r="I77" s="48">
        <v>8000</v>
      </c>
      <c r="J77" s="3">
        <f t="shared" si="9"/>
        <v>238</v>
      </c>
      <c r="K77" s="3">
        <f t="shared" si="9"/>
        <v>95152</v>
      </c>
      <c r="L77" s="48">
        <v>58</v>
      </c>
      <c r="M77" s="14">
        <v>25745</v>
      </c>
      <c r="N77" s="48">
        <v>8</v>
      </c>
      <c r="O77" s="14">
        <v>3500</v>
      </c>
      <c r="P77" s="48">
        <v>26</v>
      </c>
      <c r="Q77" s="14">
        <v>3978</v>
      </c>
      <c r="R77" s="49">
        <v>0</v>
      </c>
      <c r="S77" s="49">
        <v>0</v>
      </c>
      <c r="T77" s="22">
        <v>14</v>
      </c>
      <c r="U77" s="49">
        <v>4500</v>
      </c>
      <c r="V77" s="22">
        <v>23</v>
      </c>
      <c r="W77" s="49">
        <v>3500</v>
      </c>
      <c r="X77" s="22">
        <f t="shared" si="10"/>
        <v>367</v>
      </c>
      <c r="Y77" s="22">
        <f t="shared" si="10"/>
        <v>136375</v>
      </c>
      <c r="Z77" s="48">
        <v>3</v>
      </c>
      <c r="AA77" s="14">
        <v>2750</v>
      </c>
      <c r="AB77" s="22">
        <f t="shared" si="11"/>
        <v>370</v>
      </c>
      <c r="AC77" s="22">
        <f t="shared" si="11"/>
        <v>139125</v>
      </c>
    </row>
    <row r="78" spans="1:29" ht="24.95" customHeight="1" x14ac:dyDescent="0.25">
      <c r="A78" s="50" t="s">
        <v>145</v>
      </c>
      <c r="B78" s="55">
        <v>120</v>
      </c>
      <c r="C78" s="59">
        <v>38640</v>
      </c>
      <c r="D78" s="48">
        <v>194</v>
      </c>
      <c r="E78" s="14">
        <v>75605</v>
      </c>
      <c r="F78" s="48">
        <v>22</v>
      </c>
      <c r="G78" s="14">
        <v>12500</v>
      </c>
      <c r="H78" s="48">
        <v>24</v>
      </c>
      <c r="I78" s="14">
        <v>8000</v>
      </c>
      <c r="J78" s="3">
        <f t="shared" si="9"/>
        <v>240</v>
      </c>
      <c r="K78" s="3">
        <f t="shared" si="9"/>
        <v>96105</v>
      </c>
      <c r="L78" s="48">
        <v>58</v>
      </c>
      <c r="M78" s="14">
        <v>25692</v>
      </c>
      <c r="N78" s="48">
        <v>8</v>
      </c>
      <c r="O78" s="14">
        <v>3500</v>
      </c>
      <c r="P78" s="48">
        <v>20</v>
      </c>
      <c r="Q78" s="14">
        <v>2888</v>
      </c>
      <c r="R78" s="49">
        <v>0</v>
      </c>
      <c r="S78" s="49">
        <v>0</v>
      </c>
      <c r="T78" s="22">
        <v>10</v>
      </c>
      <c r="U78" s="49">
        <v>3500</v>
      </c>
      <c r="V78" s="22">
        <v>30</v>
      </c>
      <c r="W78" s="49">
        <v>4500</v>
      </c>
      <c r="X78" s="22">
        <f t="shared" si="10"/>
        <v>366</v>
      </c>
      <c r="Y78" s="22">
        <f t="shared" si="10"/>
        <v>136185</v>
      </c>
      <c r="Z78" s="48">
        <v>1</v>
      </c>
      <c r="AA78" s="14">
        <v>1100</v>
      </c>
      <c r="AB78" s="22">
        <f t="shared" si="11"/>
        <v>367</v>
      </c>
      <c r="AC78" s="22">
        <f t="shared" si="11"/>
        <v>137285</v>
      </c>
    </row>
    <row r="79" spans="1:29" ht="24.95" customHeight="1" x14ac:dyDescent="0.25">
      <c r="A79" s="50" t="s">
        <v>146</v>
      </c>
      <c r="B79" s="55">
        <v>120</v>
      </c>
      <c r="C79" s="47">
        <v>38640</v>
      </c>
      <c r="D79" s="48">
        <v>266</v>
      </c>
      <c r="E79" s="14">
        <v>103387</v>
      </c>
      <c r="F79" s="48">
        <v>32</v>
      </c>
      <c r="G79" s="14">
        <v>18000</v>
      </c>
      <c r="H79" s="48">
        <v>48</v>
      </c>
      <c r="I79" s="48">
        <v>16500</v>
      </c>
      <c r="J79" s="3">
        <f t="shared" si="9"/>
        <v>346</v>
      </c>
      <c r="K79" s="3">
        <f t="shared" si="9"/>
        <v>137887</v>
      </c>
      <c r="L79" s="48">
        <v>106</v>
      </c>
      <c r="M79" s="14">
        <v>49000</v>
      </c>
      <c r="N79" s="48">
        <v>12</v>
      </c>
      <c r="O79" s="14">
        <v>4500</v>
      </c>
      <c r="P79" s="48">
        <v>14</v>
      </c>
      <c r="Q79" s="14">
        <v>2214</v>
      </c>
      <c r="R79" s="49">
        <v>0</v>
      </c>
      <c r="S79" s="49">
        <v>0</v>
      </c>
      <c r="T79" s="22">
        <v>19</v>
      </c>
      <c r="U79" s="49">
        <v>4800</v>
      </c>
      <c r="V79" s="22">
        <v>30</v>
      </c>
      <c r="W79" s="49">
        <v>4500</v>
      </c>
      <c r="X79" s="22">
        <f t="shared" si="10"/>
        <v>527</v>
      </c>
      <c r="Y79" s="22">
        <f t="shared" si="10"/>
        <v>202901</v>
      </c>
      <c r="Z79" s="48">
        <v>1</v>
      </c>
      <c r="AA79" s="14">
        <v>500</v>
      </c>
      <c r="AB79" s="22">
        <f t="shared" si="11"/>
        <v>528</v>
      </c>
      <c r="AC79" s="22">
        <f t="shared" si="11"/>
        <v>203401</v>
      </c>
    </row>
    <row r="80" spans="1:29" ht="24.95" customHeight="1" x14ac:dyDescent="0.25">
      <c r="A80" s="50" t="s">
        <v>147</v>
      </c>
      <c r="B80" s="55">
        <v>120</v>
      </c>
      <c r="C80" s="47">
        <v>38640</v>
      </c>
      <c r="D80" s="48">
        <v>182</v>
      </c>
      <c r="E80" s="14">
        <v>70758</v>
      </c>
      <c r="F80" s="48">
        <v>20</v>
      </c>
      <c r="G80" s="14">
        <v>11500</v>
      </c>
      <c r="H80" s="48">
        <v>22</v>
      </c>
      <c r="I80" s="14">
        <v>6500</v>
      </c>
      <c r="J80" s="3">
        <f t="shared" si="9"/>
        <v>224</v>
      </c>
      <c r="K80" s="3">
        <f t="shared" si="9"/>
        <v>88758</v>
      </c>
      <c r="L80" s="48">
        <v>58</v>
      </c>
      <c r="M80" s="14">
        <v>25652</v>
      </c>
      <c r="N80" s="48">
        <v>6</v>
      </c>
      <c r="O80" s="14">
        <v>2500</v>
      </c>
      <c r="P80" s="48">
        <v>14</v>
      </c>
      <c r="Q80" s="14">
        <v>2214</v>
      </c>
      <c r="R80" s="49">
        <v>0</v>
      </c>
      <c r="S80" s="49">
        <v>0</v>
      </c>
      <c r="T80" s="22">
        <v>10</v>
      </c>
      <c r="U80" s="49">
        <v>2500</v>
      </c>
      <c r="V80" s="22">
        <v>50</v>
      </c>
      <c r="W80" s="49">
        <v>7500</v>
      </c>
      <c r="X80" s="22">
        <f t="shared" si="10"/>
        <v>362</v>
      </c>
      <c r="Y80" s="22">
        <f t="shared" si="10"/>
        <v>129124</v>
      </c>
      <c r="Z80" s="48">
        <v>1</v>
      </c>
      <c r="AA80" s="14">
        <v>500</v>
      </c>
      <c r="AB80" s="22">
        <f t="shared" si="11"/>
        <v>363</v>
      </c>
      <c r="AC80" s="22">
        <f t="shared" si="11"/>
        <v>129624</v>
      </c>
    </row>
    <row r="81" spans="1:29" ht="24.95" customHeight="1" x14ac:dyDescent="0.25">
      <c r="A81" s="50" t="s">
        <v>148</v>
      </c>
      <c r="B81" s="55">
        <v>120</v>
      </c>
      <c r="C81" s="47">
        <v>38640</v>
      </c>
      <c r="D81" s="48">
        <v>182</v>
      </c>
      <c r="E81" s="14">
        <v>70258</v>
      </c>
      <c r="F81" s="48">
        <v>22</v>
      </c>
      <c r="G81" s="14">
        <v>12261</v>
      </c>
      <c r="H81" s="48">
        <v>22</v>
      </c>
      <c r="I81" s="48">
        <v>6500</v>
      </c>
      <c r="J81" s="3">
        <f t="shared" si="9"/>
        <v>226</v>
      </c>
      <c r="K81" s="3">
        <f t="shared" si="9"/>
        <v>89019</v>
      </c>
      <c r="L81" s="48">
        <v>58</v>
      </c>
      <c r="M81" s="14">
        <v>25652</v>
      </c>
      <c r="N81" s="48">
        <v>6</v>
      </c>
      <c r="O81" s="14">
        <v>2500</v>
      </c>
      <c r="P81" s="48">
        <v>14</v>
      </c>
      <c r="Q81" s="14">
        <v>2214</v>
      </c>
      <c r="R81" s="49">
        <v>0</v>
      </c>
      <c r="S81" s="49">
        <v>0</v>
      </c>
      <c r="T81" s="22">
        <v>10</v>
      </c>
      <c r="U81" s="49">
        <v>2500</v>
      </c>
      <c r="V81" s="22">
        <v>50</v>
      </c>
      <c r="W81" s="49">
        <v>7500</v>
      </c>
      <c r="X81" s="22">
        <f t="shared" si="10"/>
        <v>364</v>
      </c>
      <c r="Y81" s="22">
        <f t="shared" si="10"/>
        <v>129385</v>
      </c>
      <c r="Z81" s="48">
        <v>1</v>
      </c>
      <c r="AA81" s="14">
        <v>500</v>
      </c>
      <c r="AB81" s="22">
        <f t="shared" si="11"/>
        <v>365</v>
      </c>
      <c r="AC81" s="22">
        <f t="shared" si="11"/>
        <v>129885</v>
      </c>
    </row>
    <row r="82" spans="1:29" ht="24.95" customHeight="1" x14ac:dyDescent="0.25">
      <c r="A82" s="50" t="s">
        <v>128</v>
      </c>
      <c r="B82" s="55">
        <v>120</v>
      </c>
      <c r="C82" s="47">
        <v>38640</v>
      </c>
      <c r="D82" s="48">
        <v>178</v>
      </c>
      <c r="E82" s="14">
        <v>69658</v>
      </c>
      <c r="F82" s="48">
        <v>20</v>
      </c>
      <c r="G82" s="14">
        <v>11500</v>
      </c>
      <c r="H82" s="48">
        <v>21</v>
      </c>
      <c r="I82" s="14">
        <v>6500</v>
      </c>
      <c r="J82" s="3">
        <f t="shared" si="9"/>
        <v>219</v>
      </c>
      <c r="K82" s="3">
        <f t="shared" si="9"/>
        <v>87658</v>
      </c>
      <c r="L82" s="48">
        <v>58</v>
      </c>
      <c r="M82" s="14">
        <v>25652</v>
      </c>
      <c r="N82" s="48">
        <v>6</v>
      </c>
      <c r="O82" s="14">
        <v>2500</v>
      </c>
      <c r="P82" s="48">
        <v>14</v>
      </c>
      <c r="Q82" s="14">
        <v>2213</v>
      </c>
      <c r="R82" s="49">
        <v>0</v>
      </c>
      <c r="S82" s="49">
        <v>0</v>
      </c>
      <c r="T82" s="22">
        <v>10</v>
      </c>
      <c r="U82" s="49">
        <v>2500</v>
      </c>
      <c r="V82" s="22">
        <v>50</v>
      </c>
      <c r="W82" s="49">
        <v>7500</v>
      </c>
      <c r="X82" s="22">
        <f t="shared" si="10"/>
        <v>357</v>
      </c>
      <c r="Y82" s="22">
        <f t="shared" si="10"/>
        <v>128023</v>
      </c>
      <c r="Z82" s="48">
        <v>1</v>
      </c>
      <c r="AA82" s="14">
        <v>500</v>
      </c>
      <c r="AB82" s="22">
        <f t="shared" si="11"/>
        <v>358</v>
      </c>
      <c r="AC82" s="22">
        <f t="shared" si="11"/>
        <v>128523</v>
      </c>
    </row>
    <row r="83" spans="1:29" ht="24.95" customHeight="1" x14ac:dyDescent="0.25">
      <c r="A83" s="50" t="s">
        <v>109</v>
      </c>
      <c r="B83" s="55">
        <v>1115</v>
      </c>
      <c r="C83" s="47">
        <v>351342</v>
      </c>
      <c r="D83" s="48">
        <v>1574</v>
      </c>
      <c r="E83" s="14">
        <v>522721</v>
      </c>
      <c r="F83" s="48">
        <v>52</v>
      </c>
      <c r="G83" s="14">
        <v>30179</v>
      </c>
      <c r="H83" s="48">
        <v>48</v>
      </c>
      <c r="I83" s="48">
        <v>16000</v>
      </c>
      <c r="J83" s="3">
        <f t="shared" si="9"/>
        <v>1674</v>
      </c>
      <c r="K83" s="3">
        <f t="shared" si="9"/>
        <v>568900</v>
      </c>
      <c r="L83" s="48">
        <v>185</v>
      </c>
      <c r="M83" s="14">
        <v>93979</v>
      </c>
      <c r="N83" s="48">
        <v>56</v>
      </c>
      <c r="O83" s="14">
        <v>21000</v>
      </c>
      <c r="P83" s="48">
        <v>180</v>
      </c>
      <c r="Q83" s="14">
        <v>28230</v>
      </c>
      <c r="R83" s="49">
        <v>0</v>
      </c>
      <c r="S83" s="49">
        <v>0</v>
      </c>
      <c r="T83" s="22">
        <v>110</v>
      </c>
      <c r="U83" s="49">
        <v>29000</v>
      </c>
      <c r="V83" s="22">
        <v>163</v>
      </c>
      <c r="W83" s="49">
        <v>25000</v>
      </c>
      <c r="X83" s="22">
        <f t="shared" si="10"/>
        <v>2368</v>
      </c>
      <c r="Y83" s="22">
        <f t="shared" si="10"/>
        <v>766109</v>
      </c>
      <c r="Z83" s="48">
        <v>20</v>
      </c>
      <c r="AA83" s="14">
        <v>22000</v>
      </c>
      <c r="AB83" s="22">
        <f t="shared" si="11"/>
        <v>2388</v>
      </c>
      <c r="AC83" s="22">
        <f t="shared" si="11"/>
        <v>788109</v>
      </c>
    </row>
    <row r="84" spans="1:29" ht="24.95" customHeight="1" x14ac:dyDescent="0.25">
      <c r="A84" s="50" t="s">
        <v>110</v>
      </c>
      <c r="B84" s="55">
        <v>7050</v>
      </c>
      <c r="C84" s="47">
        <v>2961157</v>
      </c>
      <c r="D84" s="48">
        <v>8900</v>
      </c>
      <c r="E84" s="14">
        <v>3050667</v>
      </c>
      <c r="F84" s="48">
        <v>26</v>
      </c>
      <c r="G84" s="14">
        <v>13854</v>
      </c>
      <c r="H84" s="48">
        <v>28</v>
      </c>
      <c r="I84" s="14">
        <v>5080</v>
      </c>
      <c r="J84" s="3">
        <f t="shared" si="9"/>
        <v>8954</v>
      </c>
      <c r="K84" s="3">
        <f t="shared" si="9"/>
        <v>3069601</v>
      </c>
      <c r="L84" s="48">
        <v>100</v>
      </c>
      <c r="M84" s="14">
        <v>45552</v>
      </c>
      <c r="N84" s="48">
        <v>12</v>
      </c>
      <c r="O84" s="14">
        <v>4300</v>
      </c>
      <c r="P84" s="48">
        <v>80</v>
      </c>
      <c r="Q84" s="14">
        <v>12500</v>
      </c>
      <c r="R84" s="49">
        <v>0</v>
      </c>
      <c r="S84" s="49">
        <v>0</v>
      </c>
      <c r="T84" s="22">
        <v>50</v>
      </c>
      <c r="U84" s="49">
        <v>12600</v>
      </c>
      <c r="V84" s="22">
        <v>45</v>
      </c>
      <c r="W84" s="49">
        <v>6750</v>
      </c>
      <c r="X84" s="22">
        <f t="shared" si="10"/>
        <v>9241</v>
      </c>
      <c r="Y84" s="22">
        <f t="shared" si="10"/>
        <v>3151303</v>
      </c>
      <c r="Z84" s="48">
        <v>1</v>
      </c>
      <c r="AA84" s="14">
        <v>660</v>
      </c>
      <c r="AB84" s="22">
        <f t="shared" si="11"/>
        <v>9242</v>
      </c>
      <c r="AC84" s="22">
        <f t="shared" si="11"/>
        <v>3151963</v>
      </c>
    </row>
    <row r="85" spans="1:29" ht="24.95" customHeight="1" x14ac:dyDescent="0.25">
      <c r="A85" s="50" t="s">
        <v>137</v>
      </c>
      <c r="B85" s="55">
        <v>0</v>
      </c>
      <c r="C85" s="47">
        <v>0</v>
      </c>
      <c r="D85" s="48">
        <v>0</v>
      </c>
      <c r="E85" s="14">
        <v>0</v>
      </c>
      <c r="F85" s="48">
        <v>0</v>
      </c>
      <c r="G85" s="14">
        <v>0</v>
      </c>
      <c r="H85" s="48">
        <v>0</v>
      </c>
      <c r="I85" s="48">
        <v>0</v>
      </c>
      <c r="J85" s="3">
        <f t="shared" si="9"/>
        <v>0</v>
      </c>
      <c r="K85" s="3">
        <f t="shared" si="9"/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49">
        <v>0</v>
      </c>
      <c r="S85" s="49">
        <v>0</v>
      </c>
      <c r="T85" s="49">
        <v>0</v>
      </c>
      <c r="U85" s="49">
        <v>0</v>
      </c>
      <c r="V85" s="22">
        <v>0</v>
      </c>
      <c r="W85" s="49">
        <v>0</v>
      </c>
      <c r="X85" s="22">
        <f t="shared" si="10"/>
        <v>0</v>
      </c>
      <c r="Y85" s="22">
        <f t="shared" si="10"/>
        <v>0</v>
      </c>
      <c r="Z85" s="14">
        <v>0</v>
      </c>
      <c r="AA85" s="14">
        <v>0</v>
      </c>
      <c r="AB85" s="22">
        <f t="shared" si="11"/>
        <v>0</v>
      </c>
      <c r="AC85" s="22">
        <f t="shared" si="11"/>
        <v>0</v>
      </c>
    </row>
    <row r="86" spans="1:29" ht="24.95" customHeight="1" x14ac:dyDescent="0.25">
      <c r="A86" s="17" t="s">
        <v>58</v>
      </c>
      <c r="B86" s="17">
        <f t="shared" ref="B86:AC86" si="12">SUM(B71:B85)</f>
        <v>18455</v>
      </c>
      <c r="C86" s="17">
        <f t="shared" si="12"/>
        <v>6588277</v>
      </c>
      <c r="D86" s="17">
        <f t="shared" si="12"/>
        <v>23565</v>
      </c>
      <c r="E86" s="17">
        <f t="shared" si="12"/>
        <v>8664198</v>
      </c>
      <c r="F86" s="17">
        <f t="shared" si="12"/>
        <v>916</v>
      </c>
      <c r="G86" s="17">
        <f t="shared" si="12"/>
        <v>513125</v>
      </c>
      <c r="H86" s="17">
        <f t="shared" si="12"/>
        <v>839</v>
      </c>
      <c r="I86" s="17">
        <f t="shared" si="12"/>
        <v>302065</v>
      </c>
      <c r="J86" s="17">
        <f t="shared" si="12"/>
        <v>25320</v>
      </c>
      <c r="K86" s="17">
        <f t="shared" si="12"/>
        <v>9479388</v>
      </c>
      <c r="L86" s="17">
        <f t="shared" si="12"/>
        <v>1625</v>
      </c>
      <c r="M86" s="17">
        <f t="shared" si="12"/>
        <v>741679</v>
      </c>
      <c r="N86" s="17">
        <f t="shared" si="12"/>
        <v>438</v>
      </c>
      <c r="O86" s="17">
        <f t="shared" si="12"/>
        <v>172800</v>
      </c>
      <c r="P86" s="17">
        <f t="shared" si="12"/>
        <v>1234</v>
      </c>
      <c r="Q86" s="17">
        <f t="shared" si="12"/>
        <v>221760</v>
      </c>
      <c r="R86" s="17">
        <f t="shared" si="12"/>
        <v>0</v>
      </c>
      <c r="S86" s="17">
        <f t="shared" si="12"/>
        <v>0</v>
      </c>
      <c r="T86" s="17">
        <f t="shared" si="12"/>
        <v>741</v>
      </c>
      <c r="U86" s="17">
        <f t="shared" si="12"/>
        <v>198036</v>
      </c>
      <c r="V86" s="17">
        <f t="shared" si="12"/>
        <v>854</v>
      </c>
      <c r="W86" s="17">
        <f t="shared" si="12"/>
        <v>129250</v>
      </c>
      <c r="X86" s="17">
        <f t="shared" si="12"/>
        <v>30212</v>
      </c>
      <c r="Y86" s="17">
        <f t="shared" si="12"/>
        <v>10942913</v>
      </c>
      <c r="Z86" s="17">
        <f t="shared" si="12"/>
        <v>132</v>
      </c>
      <c r="AA86" s="17">
        <f t="shared" si="12"/>
        <v>159050</v>
      </c>
      <c r="AB86" s="17">
        <f t="shared" si="12"/>
        <v>30344</v>
      </c>
      <c r="AC86" s="17">
        <f t="shared" si="12"/>
        <v>11101963</v>
      </c>
    </row>
    <row r="87" spans="1:29" x14ac:dyDescent="0.25">
      <c r="A87" s="62"/>
      <c r="B87" s="62" t="s">
        <v>1</v>
      </c>
      <c r="C87" s="62"/>
      <c r="D87" s="63" t="s">
        <v>1</v>
      </c>
      <c r="E87" s="63"/>
      <c r="F87" s="63" t="s">
        <v>1</v>
      </c>
      <c r="G87" s="63"/>
      <c r="H87" s="63" t="s">
        <v>1</v>
      </c>
      <c r="I87" s="63"/>
      <c r="J87" s="63"/>
      <c r="K87" s="63"/>
      <c r="L87" s="63" t="s">
        <v>1</v>
      </c>
      <c r="M87" s="63"/>
      <c r="N87" s="63" t="s">
        <v>1</v>
      </c>
      <c r="O87" s="63"/>
      <c r="P87" s="63" t="s">
        <v>1</v>
      </c>
      <c r="Q87" s="63"/>
      <c r="R87" s="63"/>
      <c r="S87" s="63"/>
      <c r="T87" s="63" t="s">
        <v>1</v>
      </c>
      <c r="U87" s="63"/>
      <c r="V87" s="63" t="s">
        <v>1</v>
      </c>
      <c r="W87" s="63"/>
      <c r="X87" s="63"/>
      <c r="Y87" s="63"/>
      <c r="Z87" s="63" t="s">
        <v>1</v>
      </c>
      <c r="AA87" s="63"/>
      <c r="AB87" s="63"/>
      <c r="AC87" s="63"/>
    </row>
    <row r="88" spans="1:29" x14ac:dyDescent="0.25">
      <c r="A88" s="62"/>
      <c r="B88" s="62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</row>
    <row r="89" spans="1:29" x14ac:dyDescent="0.25">
      <c r="A89" s="62"/>
      <c r="B89" s="62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</row>
    <row r="90" spans="1:29" x14ac:dyDescent="0.25">
      <c r="A90" s="62"/>
      <c r="B90" s="62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</row>
    <row r="91" spans="1:29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ht="23.25" x14ac:dyDescent="0.35">
      <c r="A92" s="88" t="s">
        <v>161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</row>
    <row r="93" spans="1:29" ht="23.25" x14ac:dyDescent="0.35">
      <c r="A93" s="52" t="s">
        <v>22</v>
      </c>
      <c r="B93" s="52"/>
      <c r="C93" s="52"/>
      <c r="D93" s="53"/>
      <c r="E93" s="53"/>
      <c r="F93" s="53" t="s">
        <v>1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74" t="s">
        <v>63</v>
      </c>
      <c r="B94" s="4"/>
      <c r="C94" s="5" t="s">
        <v>2</v>
      </c>
      <c r="D94" s="5"/>
      <c r="E94" s="6"/>
      <c r="F94" s="85" t="s">
        <v>2</v>
      </c>
      <c r="G94" s="66"/>
      <c r="H94" s="74" t="s">
        <v>3</v>
      </c>
      <c r="I94" s="75"/>
      <c r="J94" s="74" t="s">
        <v>3</v>
      </c>
      <c r="K94" s="75"/>
      <c r="L94" s="74" t="s">
        <v>4</v>
      </c>
      <c r="M94" s="75"/>
      <c r="N94" s="86" t="s">
        <v>5</v>
      </c>
      <c r="O94" s="87"/>
      <c r="P94" s="87"/>
      <c r="Q94" s="87"/>
      <c r="R94" s="87"/>
      <c r="S94" s="87"/>
      <c r="T94" s="7"/>
      <c r="U94" s="7"/>
      <c r="V94" s="74" t="s">
        <v>6</v>
      </c>
      <c r="W94" s="75"/>
      <c r="X94" s="74" t="s">
        <v>7</v>
      </c>
      <c r="Y94" s="75"/>
      <c r="Z94" s="86" t="s">
        <v>8</v>
      </c>
      <c r="AA94" s="87"/>
      <c r="AB94" s="74" t="s">
        <v>9</v>
      </c>
      <c r="AC94" s="75"/>
    </row>
    <row r="95" spans="1:29" x14ac:dyDescent="0.25">
      <c r="A95" s="67"/>
      <c r="B95" s="43" t="s">
        <v>10</v>
      </c>
      <c r="C95" s="8"/>
      <c r="D95" s="91" t="s">
        <v>11</v>
      </c>
      <c r="E95" s="92"/>
      <c r="F95" s="93" t="s">
        <v>12</v>
      </c>
      <c r="G95" s="94"/>
      <c r="H95" s="67" t="s">
        <v>13</v>
      </c>
      <c r="I95" s="68"/>
      <c r="J95" s="67" t="s">
        <v>14</v>
      </c>
      <c r="K95" s="68"/>
      <c r="L95" s="67"/>
      <c r="M95" s="68"/>
      <c r="N95" s="65" t="s">
        <v>15</v>
      </c>
      <c r="O95" s="66"/>
      <c r="P95" s="65" t="s">
        <v>16</v>
      </c>
      <c r="Q95" s="66"/>
      <c r="R95" s="65" t="s">
        <v>17</v>
      </c>
      <c r="S95" s="66"/>
      <c r="T95" s="44" t="s">
        <v>18</v>
      </c>
      <c r="U95" s="45"/>
      <c r="V95" s="67"/>
      <c r="W95" s="68"/>
      <c r="X95" s="67"/>
      <c r="Y95" s="68"/>
      <c r="Z95" s="65" t="s">
        <v>8</v>
      </c>
      <c r="AA95" s="66"/>
      <c r="AB95" s="67"/>
      <c r="AC95" s="68"/>
    </row>
    <row r="96" spans="1:29" x14ac:dyDescent="0.25">
      <c r="A96" s="9"/>
      <c r="B96" s="10" t="s">
        <v>19</v>
      </c>
      <c r="C96" s="10" t="s">
        <v>20</v>
      </c>
      <c r="D96" s="10" t="s">
        <v>19</v>
      </c>
      <c r="E96" s="10" t="s">
        <v>20</v>
      </c>
      <c r="F96" s="2" t="s">
        <v>19</v>
      </c>
      <c r="G96" s="2" t="s">
        <v>20</v>
      </c>
      <c r="H96" s="2" t="s">
        <v>19</v>
      </c>
      <c r="I96" s="2" t="s">
        <v>20</v>
      </c>
      <c r="J96" s="2" t="s">
        <v>19</v>
      </c>
      <c r="K96" s="2" t="s">
        <v>20</v>
      </c>
      <c r="L96" s="2" t="s">
        <v>19</v>
      </c>
      <c r="M96" s="2" t="s">
        <v>20</v>
      </c>
      <c r="N96" s="2" t="s">
        <v>19</v>
      </c>
      <c r="O96" s="2" t="s">
        <v>20</v>
      </c>
      <c r="P96" s="2" t="s">
        <v>19</v>
      </c>
      <c r="Q96" s="2" t="s">
        <v>20</v>
      </c>
      <c r="R96" s="2" t="s">
        <v>19</v>
      </c>
      <c r="S96" s="2" t="s">
        <v>20</v>
      </c>
      <c r="T96" s="2" t="s">
        <v>19</v>
      </c>
      <c r="U96" s="2" t="s">
        <v>20</v>
      </c>
      <c r="V96" s="2" t="s">
        <v>19</v>
      </c>
      <c r="W96" s="2" t="s">
        <v>20</v>
      </c>
      <c r="X96" s="2" t="s">
        <v>19</v>
      </c>
      <c r="Y96" s="2" t="s">
        <v>20</v>
      </c>
      <c r="Z96" s="2" t="s">
        <v>19</v>
      </c>
      <c r="AA96" s="2" t="s">
        <v>20</v>
      </c>
      <c r="AB96" s="2" t="s">
        <v>19</v>
      </c>
      <c r="AC96" s="2" t="s">
        <v>20</v>
      </c>
    </row>
    <row r="97" spans="1:29" ht="24.95" customHeight="1" x14ac:dyDescent="0.25">
      <c r="A97" s="50" t="s">
        <v>135</v>
      </c>
      <c r="B97" s="55">
        <v>4606</v>
      </c>
      <c r="C97" s="55">
        <v>1750000</v>
      </c>
      <c r="D97" s="48">
        <v>6618</v>
      </c>
      <c r="E97" s="48">
        <v>2315758</v>
      </c>
      <c r="F97" s="48">
        <v>466</v>
      </c>
      <c r="G97" s="48">
        <v>260000</v>
      </c>
      <c r="H97" s="48">
        <v>167</v>
      </c>
      <c r="I97" s="48">
        <v>85500</v>
      </c>
      <c r="J97" s="3">
        <f>D97+F97+H97</f>
        <v>7251</v>
      </c>
      <c r="K97" s="3">
        <f>E97+G97+I97</f>
        <v>2661258</v>
      </c>
      <c r="L97" s="48">
        <v>760</v>
      </c>
      <c r="M97" s="56">
        <v>230114</v>
      </c>
      <c r="N97" s="48">
        <v>74</v>
      </c>
      <c r="O97" s="48">
        <v>20500</v>
      </c>
      <c r="P97" s="48">
        <v>280</v>
      </c>
      <c r="Q97" s="48">
        <v>72932</v>
      </c>
      <c r="R97" s="22">
        <v>0</v>
      </c>
      <c r="S97" s="22">
        <v>0</v>
      </c>
      <c r="T97" s="22">
        <v>10</v>
      </c>
      <c r="U97" s="22">
        <v>2500</v>
      </c>
      <c r="V97" s="22">
        <v>112</v>
      </c>
      <c r="W97" s="22">
        <v>14500</v>
      </c>
      <c r="X97" s="22">
        <f>J97+L97+N97+P97+R97+T97+V97</f>
        <v>8487</v>
      </c>
      <c r="Y97" s="22">
        <f>K97+M97+O97+Q97+S97+U97+W97</f>
        <v>3001804</v>
      </c>
      <c r="Z97" s="48">
        <v>198</v>
      </c>
      <c r="AA97" s="48">
        <v>63525</v>
      </c>
      <c r="AB97" s="22">
        <f>X97+Z97</f>
        <v>8685</v>
      </c>
      <c r="AC97" s="22">
        <f>Y97+AA97</f>
        <v>3065329</v>
      </c>
    </row>
    <row r="98" spans="1:29" ht="24.95" customHeight="1" x14ac:dyDescent="0.25">
      <c r="A98" s="50" t="s">
        <v>109</v>
      </c>
      <c r="B98" s="55">
        <v>5210</v>
      </c>
      <c r="C98" s="47">
        <v>1980000</v>
      </c>
      <c r="D98" s="48">
        <v>7072</v>
      </c>
      <c r="E98" s="14">
        <v>2474512</v>
      </c>
      <c r="F98" s="48">
        <v>56</v>
      </c>
      <c r="G98" s="14">
        <v>33000</v>
      </c>
      <c r="H98" s="48">
        <v>144</v>
      </c>
      <c r="I98" s="14">
        <v>82500</v>
      </c>
      <c r="J98" s="3">
        <f t="shared" ref="J98:K119" si="13">D98+F98+H98</f>
        <v>7272</v>
      </c>
      <c r="K98" s="3">
        <f t="shared" si="13"/>
        <v>2590012</v>
      </c>
      <c r="L98" s="48">
        <v>940</v>
      </c>
      <c r="M98" s="14">
        <v>299038</v>
      </c>
      <c r="N98" s="48">
        <v>80</v>
      </c>
      <c r="O98" s="14">
        <v>25156</v>
      </c>
      <c r="P98" s="48">
        <v>332</v>
      </c>
      <c r="Q98" s="14">
        <v>89300</v>
      </c>
      <c r="R98" s="49">
        <v>0</v>
      </c>
      <c r="S98" s="49">
        <v>0</v>
      </c>
      <c r="T98" s="22">
        <v>4</v>
      </c>
      <c r="U98" s="49">
        <v>1400</v>
      </c>
      <c r="V98" s="22">
        <v>130</v>
      </c>
      <c r="W98" s="49">
        <v>17500</v>
      </c>
      <c r="X98" s="22">
        <f t="shared" ref="X98:Y119" si="14">J98+L98+N98+P98+R98+T98+V98</f>
        <v>8758</v>
      </c>
      <c r="Y98" s="22">
        <f t="shared" si="14"/>
        <v>3022406</v>
      </c>
      <c r="Z98" s="48">
        <v>130</v>
      </c>
      <c r="AA98" s="14">
        <v>42350</v>
      </c>
      <c r="AB98" s="22">
        <f t="shared" ref="AB98:AC119" si="15">X98+Z98</f>
        <v>8888</v>
      </c>
      <c r="AC98" s="22">
        <f t="shared" si="15"/>
        <v>3064756</v>
      </c>
    </row>
    <row r="99" spans="1:29" ht="24.95" customHeight="1" x14ac:dyDescent="0.25">
      <c r="A99" s="50" t="s">
        <v>127</v>
      </c>
      <c r="B99" s="55">
        <v>928</v>
      </c>
      <c r="C99" s="47">
        <v>352525</v>
      </c>
      <c r="D99" s="48">
        <v>1330</v>
      </c>
      <c r="E99" s="14">
        <v>465419</v>
      </c>
      <c r="F99" s="48">
        <v>14</v>
      </c>
      <c r="G99" s="14">
        <v>7100</v>
      </c>
      <c r="H99" s="48">
        <v>30</v>
      </c>
      <c r="I99" s="14">
        <v>16000</v>
      </c>
      <c r="J99" s="3">
        <f t="shared" si="13"/>
        <v>1374</v>
      </c>
      <c r="K99" s="3">
        <f t="shared" si="13"/>
        <v>488519</v>
      </c>
      <c r="L99" s="48">
        <v>160</v>
      </c>
      <c r="M99" s="14">
        <v>49384</v>
      </c>
      <c r="N99" s="48">
        <v>14</v>
      </c>
      <c r="O99" s="14">
        <v>3356</v>
      </c>
      <c r="P99" s="48">
        <v>46</v>
      </c>
      <c r="Q99" s="14">
        <v>11914</v>
      </c>
      <c r="R99" s="49">
        <v>0</v>
      </c>
      <c r="S99" s="49">
        <v>0</v>
      </c>
      <c r="T99" s="22">
        <v>4</v>
      </c>
      <c r="U99" s="49">
        <v>1500</v>
      </c>
      <c r="V99" s="22">
        <v>22</v>
      </c>
      <c r="W99" s="49">
        <v>2300</v>
      </c>
      <c r="X99" s="22">
        <f t="shared" si="14"/>
        <v>1620</v>
      </c>
      <c r="Y99" s="22">
        <f t="shared" si="14"/>
        <v>556973</v>
      </c>
      <c r="Z99" s="48">
        <v>8</v>
      </c>
      <c r="AA99" s="14">
        <v>3025</v>
      </c>
      <c r="AB99" s="22">
        <f t="shared" si="15"/>
        <v>1628</v>
      </c>
      <c r="AC99" s="22">
        <f t="shared" si="15"/>
        <v>559998</v>
      </c>
    </row>
    <row r="100" spans="1:29" ht="24.95" customHeight="1" x14ac:dyDescent="0.25">
      <c r="A100" s="50" t="s">
        <v>148</v>
      </c>
      <c r="B100" s="55">
        <v>265</v>
      </c>
      <c r="C100" s="47">
        <v>100846</v>
      </c>
      <c r="D100" s="48">
        <v>378</v>
      </c>
      <c r="E100" s="14">
        <v>130502</v>
      </c>
      <c r="F100" s="48">
        <v>4</v>
      </c>
      <c r="G100" s="14">
        <v>2100</v>
      </c>
      <c r="H100" s="48">
        <v>16</v>
      </c>
      <c r="I100" s="48">
        <v>7900</v>
      </c>
      <c r="J100" s="3">
        <f t="shared" si="13"/>
        <v>398</v>
      </c>
      <c r="K100" s="3">
        <f t="shared" si="13"/>
        <v>140502</v>
      </c>
      <c r="L100" s="48">
        <v>60</v>
      </c>
      <c r="M100" s="14">
        <v>22170</v>
      </c>
      <c r="N100" s="48">
        <v>8</v>
      </c>
      <c r="O100" s="14">
        <v>1458</v>
      </c>
      <c r="P100" s="48">
        <v>32</v>
      </c>
      <c r="Q100" s="14">
        <v>8176</v>
      </c>
      <c r="R100" s="49">
        <v>0</v>
      </c>
      <c r="S100" s="49">
        <v>0</v>
      </c>
      <c r="T100" s="22">
        <v>3</v>
      </c>
      <c r="U100" s="49">
        <v>1000</v>
      </c>
      <c r="V100" s="22">
        <v>10</v>
      </c>
      <c r="W100" s="49">
        <v>1200</v>
      </c>
      <c r="X100" s="22">
        <f t="shared" si="14"/>
        <v>511</v>
      </c>
      <c r="Y100" s="22">
        <f t="shared" si="14"/>
        <v>174506</v>
      </c>
      <c r="Z100" s="48">
        <v>8</v>
      </c>
      <c r="AA100" s="14">
        <v>3025</v>
      </c>
      <c r="AB100" s="22">
        <f t="shared" si="15"/>
        <v>519</v>
      </c>
      <c r="AC100" s="22">
        <f t="shared" si="15"/>
        <v>177531</v>
      </c>
    </row>
    <row r="101" spans="1:29" ht="24.95" customHeight="1" x14ac:dyDescent="0.25">
      <c r="A101" s="50" t="s">
        <v>143</v>
      </c>
      <c r="B101" s="55">
        <v>518</v>
      </c>
      <c r="C101" s="47">
        <v>196525</v>
      </c>
      <c r="D101" s="48">
        <v>724</v>
      </c>
      <c r="E101" s="14">
        <v>253655</v>
      </c>
      <c r="F101" s="48">
        <v>50</v>
      </c>
      <c r="G101" s="14">
        <v>32100</v>
      </c>
      <c r="H101" s="48">
        <v>16</v>
      </c>
      <c r="I101" s="14">
        <v>7900</v>
      </c>
      <c r="J101" s="3">
        <f t="shared" si="13"/>
        <v>790</v>
      </c>
      <c r="K101" s="3">
        <f t="shared" si="13"/>
        <v>293655</v>
      </c>
      <c r="L101" s="48">
        <v>96</v>
      </c>
      <c r="M101" s="14">
        <v>28994</v>
      </c>
      <c r="N101" s="48">
        <v>10</v>
      </c>
      <c r="O101" s="14">
        <v>2042</v>
      </c>
      <c r="P101" s="48">
        <v>28</v>
      </c>
      <c r="Q101" s="14">
        <v>7250</v>
      </c>
      <c r="R101" s="49">
        <v>0</v>
      </c>
      <c r="S101" s="49">
        <v>0</v>
      </c>
      <c r="T101" s="22">
        <v>3</v>
      </c>
      <c r="U101" s="49">
        <v>1000</v>
      </c>
      <c r="V101" s="22">
        <v>8</v>
      </c>
      <c r="W101" s="49">
        <v>1400</v>
      </c>
      <c r="X101" s="22">
        <f t="shared" si="14"/>
        <v>935</v>
      </c>
      <c r="Y101" s="22">
        <f t="shared" si="14"/>
        <v>334341</v>
      </c>
      <c r="Z101" s="48">
        <v>8</v>
      </c>
      <c r="AA101" s="14">
        <v>3025</v>
      </c>
      <c r="AB101" s="22">
        <f t="shared" si="15"/>
        <v>943</v>
      </c>
      <c r="AC101" s="22">
        <f t="shared" si="15"/>
        <v>337366</v>
      </c>
    </row>
    <row r="102" spans="1:29" ht="24.95" customHeight="1" x14ac:dyDescent="0.25">
      <c r="A102" s="50" t="s">
        <v>149</v>
      </c>
      <c r="B102" s="55">
        <v>820</v>
      </c>
      <c r="C102" s="47">
        <v>311328</v>
      </c>
      <c r="D102" s="48">
        <v>1188</v>
      </c>
      <c r="E102" s="14">
        <v>413791</v>
      </c>
      <c r="F102" s="48">
        <v>30</v>
      </c>
      <c r="G102" s="14">
        <v>19574</v>
      </c>
      <c r="H102" s="48">
        <v>32</v>
      </c>
      <c r="I102" s="48">
        <v>16200</v>
      </c>
      <c r="J102" s="3">
        <f t="shared" si="13"/>
        <v>1250</v>
      </c>
      <c r="K102" s="3">
        <f t="shared" si="13"/>
        <v>449565</v>
      </c>
      <c r="L102" s="48">
        <v>120</v>
      </c>
      <c r="M102" s="14">
        <v>36658</v>
      </c>
      <c r="N102" s="48">
        <v>18</v>
      </c>
      <c r="O102" s="14">
        <v>3794</v>
      </c>
      <c r="P102" s="48">
        <v>52</v>
      </c>
      <c r="Q102" s="14">
        <v>13466</v>
      </c>
      <c r="R102" s="49">
        <v>0</v>
      </c>
      <c r="S102" s="49">
        <v>0</v>
      </c>
      <c r="T102" s="22">
        <v>6</v>
      </c>
      <c r="U102" s="49">
        <v>1300</v>
      </c>
      <c r="V102" s="22">
        <v>20</v>
      </c>
      <c r="W102" s="49">
        <v>2700</v>
      </c>
      <c r="X102" s="22">
        <f t="shared" si="14"/>
        <v>1466</v>
      </c>
      <c r="Y102" s="22">
        <f t="shared" si="14"/>
        <v>507483</v>
      </c>
      <c r="Z102" s="48">
        <v>20</v>
      </c>
      <c r="AA102" s="14">
        <v>7865</v>
      </c>
      <c r="AB102" s="22">
        <f t="shared" si="15"/>
        <v>1486</v>
      </c>
      <c r="AC102" s="22">
        <f t="shared" si="15"/>
        <v>515348</v>
      </c>
    </row>
    <row r="103" spans="1:29" ht="24.95" customHeight="1" x14ac:dyDescent="0.25">
      <c r="A103" s="50" t="s">
        <v>134</v>
      </c>
      <c r="B103" s="55">
        <v>1992</v>
      </c>
      <c r="C103" s="47">
        <v>756585</v>
      </c>
      <c r="D103" s="48">
        <v>2666</v>
      </c>
      <c r="E103" s="14">
        <v>931343</v>
      </c>
      <c r="F103" s="48">
        <v>50</v>
      </c>
      <c r="G103" s="14">
        <v>32106</v>
      </c>
      <c r="H103" s="48">
        <v>54</v>
      </c>
      <c r="I103" s="48">
        <v>29300</v>
      </c>
      <c r="J103" s="3">
        <f t="shared" si="13"/>
        <v>2770</v>
      </c>
      <c r="K103" s="3">
        <f t="shared" si="13"/>
        <v>992749</v>
      </c>
      <c r="L103" s="48">
        <v>230</v>
      </c>
      <c r="M103" s="14">
        <v>74656</v>
      </c>
      <c r="N103" s="48">
        <v>34</v>
      </c>
      <c r="O103" s="14">
        <v>9338</v>
      </c>
      <c r="P103" s="48">
        <v>100</v>
      </c>
      <c r="Q103" s="14">
        <v>33150</v>
      </c>
      <c r="R103" s="49">
        <v>0</v>
      </c>
      <c r="S103" s="49">
        <v>0</v>
      </c>
      <c r="T103" s="22">
        <v>8</v>
      </c>
      <c r="U103" s="49">
        <v>2000</v>
      </c>
      <c r="V103" s="22">
        <v>50</v>
      </c>
      <c r="W103" s="49">
        <v>6500</v>
      </c>
      <c r="X103" s="22">
        <f t="shared" si="14"/>
        <v>3192</v>
      </c>
      <c r="Y103" s="22">
        <f t="shared" si="14"/>
        <v>1118393</v>
      </c>
      <c r="Z103" s="48">
        <v>92</v>
      </c>
      <c r="AA103" s="14">
        <v>30250</v>
      </c>
      <c r="AB103" s="22">
        <f t="shared" si="15"/>
        <v>3284</v>
      </c>
      <c r="AC103" s="22">
        <f t="shared" si="15"/>
        <v>1148643</v>
      </c>
    </row>
    <row r="104" spans="1:29" ht="24.95" customHeight="1" x14ac:dyDescent="0.25">
      <c r="A104" s="50" t="s">
        <v>81</v>
      </c>
      <c r="B104" s="55">
        <v>548</v>
      </c>
      <c r="C104" s="59">
        <v>208416</v>
      </c>
      <c r="D104" s="48">
        <v>814</v>
      </c>
      <c r="E104" s="14">
        <v>284854</v>
      </c>
      <c r="F104" s="48">
        <v>4</v>
      </c>
      <c r="G104" s="14">
        <v>2718</v>
      </c>
      <c r="H104" s="48">
        <v>24</v>
      </c>
      <c r="I104" s="14">
        <v>12200</v>
      </c>
      <c r="J104" s="3">
        <f t="shared" si="13"/>
        <v>842</v>
      </c>
      <c r="K104" s="3">
        <f t="shared" si="13"/>
        <v>299772</v>
      </c>
      <c r="L104" s="48">
        <v>130</v>
      </c>
      <c r="M104" s="14">
        <v>43400</v>
      </c>
      <c r="N104" s="48">
        <v>10</v>
      </c>
      <c r="O104" s="14">
        <v>2906</v>
      </c>
      <c r="P104" s="48">
        <v>40</v>
      </c>
      <c r="Q104" s="14">
        <v>10360</v>
      </c>
      <c r="R104" s="49">
        <v>0</v>
      </c>
      <c r="S104" s="49">
        <v>0</v>
      </c>
      <c r="T104" s="22">
        <v>4</v>
      </c>
      <c r="U104" s="49">
        <v>1000</v>
      </c>
      <c r="V104" s="22">
        <v>12</v>
      </c>
      <c r="W104" s="49">
        <v>2100</v>
      </c>
      <c r="X104" s="22">
        <f t="shared" si="14"/>
        <v>1038</v>
      </c>
      <c r="Y104" s="22">
        <f t="shared" si="14"/>
        <v>359538</v>
      </c>
      <c r="Z104" s="48">
        <v>20</v>
      </c>
      <c r="AA104" s="14">
        <v>7865</v>
      </c>
      <c r="AB104" s="22">
        <f t="shared" si="15"/>
        <v>1058</v>
      </c>
      <c r="AC104" s="22">
        <f t="shared" si="15"/>
        <v>367403</v>
      </c>
    </row>
    <row r="105" spans="1:29" ht="24.95" customHeight="1" x14ac:dyDescent="0.25">
      <c r="A105" s="50" t="s">
        <v>132</v>
      </c>
      <c r="B105" s="55">
        <v>480</v>
      </c>
      <c r="C105" s="47">
        <v>182508</v>
      </c>
      <c r="D105" s="48">
        <v>686</v>
      </c>
      <c r="E105" s="14">
        <v>240376</v>
      </c>
      <c r="F105" s="48">
        <v>50</v>
      </c>
      <c r="G105" s="14">
        <v>31500</v>
      </c>
      <c r="H105" s="48">
        <v>18</v>
      </c>
      <c r="I105" s="48">
        <v>7700</v>
      </c>
      <c r="J105" s="3">
        <f t="shared" si="13"/>
        <v>754</v>
      </c>
      <c r="K105" s="3">
        <f t="shared" si="13"/>
        <v>279576</v>
      </c>
      <c r="L105" s="48">
        <v>58</v>
      </c>
      <c r="M105" s="14">
        <v>17666</v>
      </c>
      <c r="N105" s="48">
        <v>8</v>
      </c>
      <c r="O105" s="14">
        <v>1750</v>
      </c>
      <c r="P105" s="48">
        <v>24</v>
      </c>
      <c r="Q105" s="14">
        <v>6212</v>
      </c>
      <c r="R105" s="49">
        <v>0</v>
      </c>
      <c r="S105" s="49">
        <v>0</v>
      </c>
      <c r="T105" s="22">
        <v>0</v>
      </c>
      <c r="U105" s="49">
        <v>0</v>
      </c>
      <c r="V105" s="22">
        <v>8</v>
      </c>
      <c r="W105" s="49">
        <v>1400</v>
      </c>
      <c r="X105" s="22">
        <f t="shared" si="14"/>
        <v>852</v>
      </c>
      <c r="Y105" s="22">
        <f t="shared" si="14"/>
        <v>306604</v>
      </c>
      <c r="Z105" s="48">
        <v>8</v>
      </c>
      <c r="AA105" s="14">
        <v>3025</v>
      </c>
      <c r="AB105" s="22">
        <f t="shared" si="15"/>
        <v>860</v>
      </c>
      <c r="AC105" s="22">
        <f t="shared" si="15"/>
        <v>309629</v>
      </c>
    </row>
    <row r="106" spans="1:29" ht="24.95" customHeight="1" x14ac:dyDescent="0.25">
      <c r="A106" s="50" t="s">
        <v>133</v>
      </c>
      <c r="B106" s="55">
        <v>344</v>
      </c>
      <c r="C106" s="47">
        <v>130360</v>
      </c>
      <c r="D106" s="48">
        <v>440</v>
      </c>
      <c r="E106" s="14">
        <v>153955</v>
      </c>
      <c r="F106" s="48">
        <v>4</v>
      </c>
      <c r="G106" s="14">
        <v>2430</v>
      </c>
      <c r="H106" s="48">
        <v>14</v>
      </c>
      <c r="I106" s="14">
        <v>6000</v>
      </c>
      <c r="J106" s="3">
        <f t="shared" si="13"/>
        <v>458</v>
      </c>
      <c r="K106" s="3">
        <f t="shared" si="13"/>
        <v>162385</v>
      </c>
      <c r="L106" s="48">
        <v>38</v>
      </c>
      <c r="M106" s="14">
        <v>11572</v>
      </c>
      <c r="N106" s="48">
        <v>6</v>
      </c>
      <c r="O106" s="14">
        <v>1400</v>
      </c>
      <c r="P106" s="48">
        <v>18</v>
      </c>
      <c r="Q106" s="14">
        <v>4650</v>
      </c>
      <c r="R106" s="49">
        <v>0</v>
      </c>
      <c r="S106" s="49">
        <v>0</v>
      </c>
      <c r="T106" s="22">
        <v>0</v>
      </c>
      <c r="U106" s="49">
        <v>0</v>
      </c>
      <c r="V106" s="22">
        <v>6</v>
      </c>
      <c r="W106" s="49">
        <v>1000</v>
      </c>
      <c r="X106" s="22">
        <f t="shared" si="14"/>
        <v>526</v>
      </c>
      <c r="Y106" s="22">
        <f t="shared" si="14"/>
        <v>181007</v>
      </c>
      <c r="Z106" s="48">
        <v>8</v>
      </c>
      <c r="AA106" s="14">
        <v>3025</v>
      </c>
      <c r="AB106" s="22">
        <f t="shared" si="15"/>
        <v>534</v>
      </c>
      <c r="AC106" s="22">
        <f t="shared" si="15"/>
        <v>184032</v>
      </c>
    </row>
    <row r="107" spans="1:29" ht="24.95" customHeight="1" x14ac:dyDescent="0.25">
      <c r="A107" s="50" t="s">
        <v>150</v>
      </c>
      <c r="B107" s="55">
        <v>102</v>
      </c>
      <c r="C107" s="47">
        <v>38860</v>
      </c>
      <c r="D107" s="48">
        <v>234</v>
      </c>
      <c r="E107" s="14">
        <v>81625</v>
      </c>
      <c r="F107" s="48">
        <v>50</v>
      </c>
      <c r="G107" s="14">
        <v>31650</v>
      </c>
      <c r="H107" s="48">
        <v>6</v>
      </c>
      <c r="I107" s="48">
        <v>2700</v>
      </c>
      <c r="J107" s="3">
        <f t="shared" si="13"/>
        <v>290</v>
      </c>
      <c r="K107" s="3">
        <f t="shared" si="13"/>
        <v>115975</v>
      </c>
      <c r="L107" s="48">
        <v>72</v>
      </c>
      <c r="M107" s="14">
        <v>22182</v>
      </c>
      <c r="N107" s="48">
        <v>8</v>
      </c>
      <c r="O107" s="14">
        <v>2800</v>
      </c>
      <c r="P107" s="48">
        <v>36</v>
      </c>
      <c r="Q107" s="14">
        <v>9326</v>
      </c>
      <c r="R107" s="49">
        <v>0</v>
      </c>
      <c r="S107" s="49">
        <v>0</v>
      </c>
      <c r="T107" s="22">
        <v>4</v>
      </c>
      <c r="U107" s="49">
        <v>1000</v>
      </c>
      <c r="V107" s="22">
        <v>12</v>
      </c>
      <c r="W107" s="49">
        <v>2000</v>
      </c>
      <c r="X107" s="22">
        <f t="shared" si="14"/>
        <v>422</v>
      </c>
      <c r="Y107" s="22">
        <f t="shared" si="14"/>
        <v>153283</v>
      </c>
      <c r="Z107" s="48">
        <v>10</v>
      </c>
      <c r="AA107" s="14">
        <v>3630</v>
      </c>
      <c r="AB107" s="22">
        <f t="shared" si="15"/>
        <v>432</v>
      </c>
      <c r="AC107" s="22">
        <f t="shared" si="15"/>
        <v>156913</v>
      </c>
    </row>
    <row r="108" spans="1:29" ht="24.95" customHeight="1" x14ac:dyDescent="0.25">
      <c r="A108" s="50" t="s">
        <v>151</v>
      </c>
      <c r="B108" s="55">
        <v>210</v>
      </c>
      <c r="C108" s="47">
        <v>80000</v>
      </c>
      <c r="D108" s="48">
        <v>354</v>
      </c>
      <c r="E108" s="14">
        <v>123569</v>
      </c>
      <c r="F108" s="48">
        <v>30</v>
      </c>
      <c r="G108" s="14">
        <v>18830</v>
      </c>
      <c r="H108" s="48">
        <v>6</v>
      </c>
      <c r="I108" s="14">
        <v>3230</v>
      </c>
      <c r="J108" s="3">
        <f t="shared" si="13"/>
        <v>390</v>
      </c>
      <c r="K108" s="3">
        <f t="shared" si="13"/>
        <v>145629</v>
      </c>
      <c r="L108" s="48">
        <v>72</v>
      </c>
      <c r="M108" s="14">
        <v>22370</v>
      </c>
      <c r="N108" s="48">
        <v>10</v>
      </c>
      <c r="O108" s="14">
        <v>3500</v>
      </c>
      <c r="P108" s="48">
        <v>36</v>
      </c>
      <c r="Q108" s="14">
        <v>9326</v>
      </c>
      <c r="R108" s="49">
        <v>0</v>
      </c>
      <c r="S108" s="49">
        <v>0</v>
      </c>
      <c r="T108" s="22">
        <v>6</v>
      </c>
      <c r="U108" s="49">
        <v>1500</v>
      </c>
      <c r="V108" s="22">
        <v>18</v>
      </c>
      <c r="W108" s="49">
        <v>3150</v>
      </c>
      <c r="X108" s="22">
        <f t="shared" si="14"/>
        <v>532</v>
      </c>
      <c r="Y108" s="22">
        <f t="shared" si="14"/>
        <v>185475</v>
      </c>
      <c r="Z108" s="48">
        <v>10</v>
      </c>
      <c r="AA108" s="14">
        <v>3630</v>
      </c>
      <c r="AB108" s="22">
        <f t="shared" si="15"/>
        <v>542</v>
      </c>
      <c r="AC108" s="22">
        <f t="shared" si="15"/>
        <v>189105</v>
      </c>
    </row>
    <row r="109" spans="1:29" ht="24.95" customHeight="1" x14ac:dyDescent="0.25">
      <c r="A109" s="50" t="s">
        <v>152</v>
      </c>
      <c r="B109" s="55">
        <v>68</v>
      </c>
      <c r="C109" s="47">
        <v>26088</v>
      </c>
      <c r="D109" s="48">
        <v>200</v>
      </c>
      <c r="E109" s="14">
        <v>69393</v>
      </c>
      <c r="F109" s="48">
        <v>26</v>
      </c>
      <c r="G109" s="14">
        <v>16600</v>
      </c>
      <c r="H109" s="48">
        <v>4</v>
      </c>
      <c r="I109" s="48">
        <v>2700</v>
      </c>
      <c r="J109" s="3">
        <f t="shared" si="13"/>
        <v>230</v>
      </c>
      <c r="K109" s="3">
        <f t="shared" si="13"/>
        <v>88693</v>
      </c>
      <c r="L109" s="48">
        <v>36</v>
      </c>
      <c r="M109" s="14">
        <v>11370</v>
      </c>
      <c r="N109" s="48">
        <v>8</v>
      </c>
      <c r="O109" s="14">
        <v>3000</v>
      </c>
      <c r="P109" s="48">
        <v>36</v>
      </c>
      <c r="Q109" s="14">
        <v>9326</v>
      </c>
      <c r="R109" s="49">
        <v>0</v>
      </c>
      <c r="S109" s="49">
        <v>0</v>
      </c>
      <c r="T109" s="22">
        <v>4</v>
      </c>
      <c r="U109" s="49">
        <v>995</v>
      </c>
      <c r="V109" s="22">
        <v>12</v>
      </c>
      <c r="W109" s="49">
        <v>2200</v>
      </c>
      <c r="X109" s="22">
        <f t="shared" si="14"/>
        <v>326</v>
      </c>
      <c r="Y109" s="22">
        <f t="shared" si="14"/>
        <v>115584</v>
      </c>
      <c r="Z109" s="48">
        <v>10</v>
      </c>
      <c r="AA109" s="14">
        <v>3630</v>
      </c>
      <c r="AB109" s="22">
        <f t="shared" si="15"/>
        <v>336</v>
      </c>
      <c r="AC109" s="22">
        <f t="shared" si="15"/>
        <v>119214</v>
      </c>
    </row>
    <row r="110" spans="1:29" ht="24.95" customHeight="1" x14ac:dyDescent="0.25">
      <c r="A110" s="50" t="s">
        <v>153</v>
      </c>
      <c r="B110" s="55">
        <v>48</v>
      </c>
      <c r="C110" s="47">
        <v>18402</v>
      </c>
      <c r="D110" s="48">
        <v>75</v>
      </c>
      <c r="E110" s="14">
        <v>24886</v>
      </c>
      <c r="F110" s="48">
        <v>6</v>
      </c>
      <c r="G110" s="14">
        <v>3300</v>
      </c>
      <c r="H110" s="48">
        <v>2</v>
      </c>
      <c r="I110" s="14">
        <v>680</v>
      </c>
      <c r="J110" s="3">
        <f t="shared" si="13"/>
        <v>83</v>
      </c>
      <c r="K110" s="3">
        <f t="shared" si="13"/>
        <v>28866</v>
      </c>
      <c r="L110" s="48">
        <v>28</v>
      </c>
      <c r="M110" s="14">
        <v>8862</v>
      </c>
      <c r="N110" s="48">
        <v>8</v>
      </c>
      <c r="O110" s="14">
        <v>1000</v>
      </c>
      <c r="P110" s="48">
        <v>8</v>
      </c>
      <c r="Q110" s="14">
        <v>2200</v>
      </c>
      <c r="R110" s="49">
        <v>0</v>
      </c>
      <c r="S110" s="49">
        <v>0</v>
      </c>
      <c r="T110" s="22">
        <v>0</v>
      </c>
      <c r="U110" s="49">
        <v>0</v>
      </c>
      <c r="V110" s="22">
        <v>4</v>
      </c>
      <c r="W110" s="49">
        <v>700</v>
      </c>
      <c r="X110" s="22">
        <f t="shared" si="14"/>
        <v>131</v>
      </c>
      <c r="Y110" s="22">
        <f t="shared" si="14"/>
        <v>41628</v>
      </c>
      <c r="Z110" s="48">
        <v>4</v>
      </c>
      <c r="AA110" s="14">
        <v>1350</v>
      </c>
      <c r="AB110" s="22">
        <f t="shared" si="15"/>
        <v>135</v>
      </c>
      <c r="AC110" s="22">
        <f t="shared" si="15"/>
        <v>42978</v>
      </c>
    </row>
    <row r="111" spans="1:29" ht="24.95" customHeight="1" x14ac:dyDescent="0.25">
      <c r="A111" s="50" t="s">
        <v>131</v>
      </c>
      <c r="B111" s="55">
        <v>48</v>
      </c>
      <c r="C111" s="47">
        <v>18404</v>
      </c>
      <c r="D111" s="48">
        <v>75</v>
      </c>
      <c r="E111" s="14">
        <v>24888</v>
      </c>
      <c r="F111" s="48">
        <v>6</v>
      </c>
      <c r="G111" s="14">
        <v>3300</v>
      </c>
      <c r="H111" s="48">
        <v>2</v>
      </c>
      <c r="I111" s="48">
        <v>680</v>
      </c>
      <c r="J111" s="3">
        <f t="shared" si="13"/>
        <v>83</v>
      </c>
      <c r="K111" s="3">
        <f t="shared" si="13"/>
        <v>28868</v>
      </c>
      <c r="L111" s="48">
        <v>28</v>
      </c>
      <c r="M111" s="14">
        <v>8862</v>
      </c>
      <c r="N111" s="48">
        <v>8</v>
      </c>
      <c r="O111" s="14">
        <v>1000</v>
      </c>
      <c r="P111" s="48">
        <v>8</v>
      </c>
      <c r="Q111" s="14">
        <v>2112</v>
      </c>
      <c r="R111" s="49">
        <v>0</v>
      </c>
      <c r="S111" s="49">
        <v>0</v>
      </c>
      <c r="T111" s="22">
        <v>0</v>
      </c>
      <c r="U111" s="49">
        <v>0</v>
      </c>
      <c r="V111" s="22">
        <v>4</v>
      </c>
      <c r="W111" s="49">
        <v>700</v>
      </c>
      <c r="X111" s="22">
        <f t="shared" si="14"/>
        <v>131</v>
      </c>
      <c r="Y111" s="22">
        <f t="shared" si="14"/>
        <v>41542</v>
      </c>
      <c r="Z111" s="48">
        <v>4</v>
      </c>
      <c r="AA111" s="14">
        <v>1350</v>
      </c>
      <c r="AB111" s="22">
        <f t="shared" si="15"/>
        <v>135</v>
      </c>
      <c r="AC111" s="22">
        <f t="shared" si="15"/>
        <v>42892</v>
      </c>
    </row>
    <row r="112" spans="1:29" ht="24.95" customHeight="1" x14ac:dyDescent="0.25">
      <c r="A112" s="50" t="s">
        <v>154</v>
      </c>
      <c r="B112" s="55">
        <v>48</v>
      </c>
      <c r="C112" s="47">
        <v>18404</v>
      </c>
      <c r="D112" s="48">
        <v>75</v>
      </c>
      <c r="E112" s="14">
        <v>24938</v>
      </c>
      <c r="F112" s="48">
        <v>6</v>
      </c>
      <c r="G112" s="14">
        <v>3300</v>
      </c>
      <c r="H112" s="48">
        <v>2</v>
      </c>
      <c r="I112" s="14">
        <v>680</v>
      </c>
      <c r="J112" s="3">
        <f t="shared" si="13"/>
        <v>83</v>
      </c>
      <c r="K112" s="3">
        <f t="shared" si="13"/>
        <v>28918</v>
      </c>
      <c r="L112" s="48">
        <v>28</v>
      </c>
      <c r="M112" s="14">
        <v>8862</v>
      </c>
      <c r="N112" s="48">
        <v>8</v>
      </c>
      <c r="O112" s="14">
        <v>1000</v>
      </c>
      <c r="P112" s="48">
        <v>8</v>
      </c>
      <c r="Q112" s="14">
        <v>2050</v>
      </c>
      <c r="R112" s="49">
        <v>0</v>
      </c>
      <c r="S112" s="49">
        <v>0</v>
      </c>
      <c r="T112" s="22">
        <v>0</v>
      </c>
      <c r="U112" s="49">
        <v>0</v>
      </c>
      <c r="V112" s="22">
        <v>4</v>
      </c>
      <c r="W112" s="49">
        <v>700</v>
      </c>
      <c r="X112" s="22">
        <f t="shared" si="14"/>
        <v>131</v>
      </c>
      <c r="Y112" s="22">
        <f t="shared" si="14"/>
        <v>41530</v>
      </c>
      <c r="Z112" s="48">
        <v>4</v>
      </c>
      <c r="AA112" s="14">
        <v>1350</v>
      </c>
      <c r="AB112" s="22">
        <f t="shared" si="15"/>
        <v>135</v>
      </c>
      <c r="AC112" s="22">
        <f t="shared" si="15"/>
        <v>42880</v>
      </c>
    </row>
    <row r="113" spans="1:29" ht="24.95" customHeight="1" x14ac:dyDescent="0.25">
      <c r="A113" s="50" t="s">
        <v>155</v>
      </c>
      <c r="B113" s="55">
        <v>48</v>
      </c>
      <c r="C113" s="47">
        <v>18404</v>
      </c>
      <c r="D113" s="48">
        <v>78</v>
      </c>
      <c r="E113" s="14">
        <v>24838</v>
      </c>
      <c r="F113" s="48">
        <v>6</v>
      </c>
      <c r="G113" s="14">
        <v>3300</v>
      </c>
      <c r="H113" s="48">
        <v>2</v>
      </c>
      <c r="I113" s="48">
        <v>680</v>
      </c>
      <c r="J113" s="3">
        <f t="shared" si="13"/>
        <v>86</v>
      </c>
      <c r="K113" s="3">
        <f t="shared" si="13"/>
        <v>28818</v>
      </c>
      <c r="L113" s="48">
        <v>28</v>
      </c>
      <c r="M113" s="14">
        <v>8862</v>
      </c>
      <c r="N113" s="48">
        <v>8</v>
      </c>
      <c r="O113" s="14">
        <v>1000</v>
      </c>
      <c r="P113" s="48">
        <v>8</v>
      </c>
      <c r="Q113" s="14">
        <v>2000</v>
      </c>
      <c r="R113" s="49">
        <v>0</v>
      </c>
      <c r="S113" s="49">
        <v>0</v>
      </c>
      <c r="T113" s="22">
        <v>0</v>
      </c>
      <c r="U113" s="49">
        <v>0</v>
      </c>
      <c r="V113" s="22">
        <v>4</v>
      </c>
      <c r="W113" s="49">
        <v>700</v>
      </c>
      <c r="X113" s="22">
        <f t="shared" si="14"/>
        <v>134</v>
      </c>
      <c r="Y113" s="22">
        <f t="shared" si="14"/>
        <v>41380</v>
      </c>
      <c r="Z113" s="48">
        <v>4</v>
      </c>
      <c r="AA113" s="14">
        <v>1350</v>
      </c>
      <c r="AB113" s="22">
        <f t="shared" si="15"/>
        <v>138</v>
      </c>
      <c r="AC113" s="22">
        <f t="shared" si="15"/>
        <v>42730</v>
      </c>
    </row>
    <row r="114" spans="1:29" ht="24.95" customHeight="1" x14ac:dyDescent="0.25">
      <c r="A114" s="50" t="s">
        <v>156</v>
      </c>
      <c r="B114" s="55">
        <v>48</v>
      </c>
      <c r="C114" s="47">
        <v>18404</v>
      </c>
      <c r="D114" s="48">
        <v>72</v>
      </c>
      <c r="E114" s="14">
        <v>24880</v>
      </c>
      <c r="F114" s="48">
        <v>6</v>
      </c>
      <c r="G114" s="14">
        <v>3300</v>
      </c>
      <c r="H114" s="48">
        <v>2</v>
      </c>
      <c r="I114" s="14">
        <v>680</v>
      </c>
      <c r="J114" s="3">
        <f t="shared" si="13"/>
        <v>80</v>
      </c>
      <c r="K114" s="3">
        <f t="shared" si="13"/>
        <v>28860</v>
      </c>
      <c r="L114" s="48">
        <v>28</v>
      </c>
      <c r="M114" s="14">
        <v>8862</v>
      </c>
      <c r="N114" s="48">
        <v>8</v>
      </c>
      <c r="O114" s="14">
        <v>1000</v>
      </c>
      <c r="P114" s="48">
        <v>8</v>
      </c>
      <c r="Q114" s="14">
        <v>2000</v>
      </c>
      <c r="R114" s="49">
        <v>0</v>
      </c>
      <c r="S114" s="49">
        <v>0</v>
      </c>
      <c r="T114" s="22">
        <v>0</v>
      </c>
      <c r="U114" s="49">
        <v>0</v>
      </c>
      <c r="V114" s="22">
        <v>4</v>
      </c>
      <c r="W114" s="49">
        <v>700</v>
      </c>
      <c r="X114" s="22">
        <f t="shared" si="14"/>
        <v>128</v>
      </c>
      <c r="Y114" s="22">
        <f t="shared" si="14"/>
        <v>41422</v>
      </c>
      <c r="Z114" s="48">
        <v>4</v>
      </c>
      <c r="AA114" s="14">
        <v>1350</v>
      </c>
      <c r="AB114" s="22">
        <f t="shared" si="15"/>
        <v>132</v>
      </c>
      <c r="AC114" s="22">
        <f t="shared" si="15"/>
        <v>42772</v>
      </c>
    </row>
    <row r="115" spans="1:29" ht="24.95" customHeight="1" x14ac:dyDescent="0.25">
      <c r="A115" s="50" t="s">
        <v>157</v>
      </c>
      <c r="B115" s="55">
        <v>48</v>
      </c>
      <c r="C115" s="47">
        <v>18404</v>
      </c>
      <c r="D115" s="48">
        <v>72</v>
      </c>
      <c r="E115" s="14">
        <v>24888</v>
      </c>
      <c r="F115" s="48">
        <v>6</v>
      </c>
      <c r="G115" s="14">
        <v>3300</v>
      </c>
      <c r="H115" s="48">
        <v>2</v>
      </c>
      <c r="I115" s="48">
        <v>680</v>
      </c>
      <c r="J115" s="3">
        <f t="shared" si="13"/>
        <v>80</v>
      </c>
      <c r="K115" s="3">
        <f t="shared" si="13"/>
        <v>28868</v>
      </c>
      <c r="L115" s="48">
        <v>28</v>
      </c>
      <c r="M115" s="14">
        <v>8862</v>
      </c>
      <c r="N115" s="48">
        <v>8</v>
      </c>
      <c r="O115" s="14">
        <v>1000</v>
      </c>
      <c r="P115" s="48">
        <v>8</v>
      </c>
      <c r="Q115" s="14">
        <v>2000</v>
      </c>
      <c r="R115" s="49">
        <v>0</v>
      </c>
      <c r="S115" s="49">
        <v>0</v>
      </c>
      <c r="T115" s="22">
        <v>0</v>
      </c>
      <c r="U115" s="49">
        <v>0</v>
      </c>
      <c r="V115" s="22">
        <v>4</v>
      </c>
      <c r="W115" s="49">
        <v>700</v>
      </c>
      <c r="X115" s="22">
        <f t="shared" si="14"/>
        <v>128</v>
      </c>
      <c r="Y115" s="22">
        <f t="shared" si="14"/>
        <v>41430</v>
      </c>
      <c r="Z115" s="48">
        <v>4</v>
      </c>
      <c r="AA115" s="14">
        <v>1350</v>
      </c>
      <c r="AB115" s="22">
        <f t="shared" si="15"/>
        <v>132</v>
      </c>
      <c r="AC115" s="22">
        <f t="shared" si="15"/>
        <v>42780</v>
      </c>
    </row>
    <row r="116" spans="1:29" ht="24.95" customHeight="1" x14ac:dyDescent="0.25">
      <c r="A116" s="50" t="s">
        <v>158</v>
      </c>
      <c r="B116" s="55">
        <v>48</v>
      </c>
      <c r="C116" s="47">
        <v>18404</v>
      </c>
      <c r="D116" s="48">
        <v>72</v>
      </c>
      <c r="E116" s="14">
        <v>24738</v>
      </c>
      <c r="F116" s="48">
        <v>6</v>
      </c>
      <c r="G116" s="14">
        <v>3300</v>
      </c>
      <c r="H116" s="48">
        <v>2</v>
      </c>
      <c r="I116" s="48">
        <v>680</v>
      </c>
      <c r="J116" s="3">
        <f t="shared" si="13"/>
        <v>80</v>
      </c>
      <c r="K116" s="3">
        <f t="shared" si="13"/>
        <v>28718</v>
      </c>
      <c r="L116" s="48">
        <v>28</v>
      </c>
      <c r="M116" s="14">
        <v>8862</v>
      </c>
      <c r="N116" s="48">
        <v>8</v>
      </c>
      <c r="O116" s="14">
        <v>1000</v>
      </c>
      <c r="P116" s="48">
        <v>8</v>
      </c>
      <c r="Q116" s="14">
        <v>2000</v>
      </c>
      <c r="R116" s="49">
        <v>0</v>
      </c>
      <c r="S116" s="49">
        <v>0</v>
      </c>
      <c r="T116" s="22">
        <v>0</v>
      </c>
      <c r="U116" s="49">
        <v>0</v>
      </c>
      <c r="V116" s="22">
        <v>4</v>
      </c>
      <c r="W116" s="49">
        <v>700</v>
      </c>
      <c r="X116" s="22">
        <f t="shared" si="14"/>
        <v>128</v>
      </c>
      <c r="Y116" s="22">
        <f t="shared" si="14"/>
        <v>41280</v>
      </c>
      <c r="Z116" s="48">
        <v>4</v>
      </c>
      <c r="AA116" s="14">
        <v>1350</v>
      </c>
      <c r="AB116" s="22">
        <f t="shared" si="15"/>
        <v>132</v>
      </c>
      <c r="AC116" s="22">
        <f t="shared" si="15"/>
        <v>42630</v>
      </c>
    </row>
    <row r="117" spans="1:29" ht="24.95" customHeight="1" x14ac:dyDescent="0.25">
      <c r="A117" s="50" t="s">
        <v>159</v>
      </c>
      <c r="B117" s="55">
        <v>48</v>
      </c>
      <c r="C117" s="47">
        <v>18404</v>
      </c>
      <c r="D117" s="48">
        <v>72</v>
      </c>
      <c r="E117" s="14">
        <v>24716</v>
      </c>
      <c r="F117" s="48">
        <v>4</v>
      </c>
      <c r="G117" s="14">
        <v>3200</v>
      </c>
      <c r="H117" s="48">
        <v>2</v>
      </c>
      <c r="I117" s="14">
        <v>680</v>
      </c>
      <c r="J117" s="3">
        <f t="shared" si="13"/>
        <v>78</v>
      </c>
      <c r="K117" s="3">
        <f t="shared" si="13"/>
        <v>28596</v>
      </c>
      <c r="L117" s="48">
        <v>28</v>
      </c>
      <c r="M117" s="14">
        <v>8856</v>
      </c>
      <c r="N117" s="48">
        <v>8</v>
      </c>
      <c r="O117" s="14">
        <v>1000</v>
      </c>
      <c r="P117" s="48">
        <v>8</v>
      </c>
      <c r="Q117" s="14">
        <v>2000</v>
      </c>
      <c r="R117" s="49">
        <v>0</v>
      </c>
      <c r="S117" s="49">
        <v>0</v>
      </c>
      <c r="T117" s="22">
        <v>0</v>
      </c>
      <c r="U117" s="49">
        <v>0</v>
      </c>
      <c r="V117" s="22">
        <v>4</v>
      </c>
      <c r="W117" s="49">
        <v>700</v>
      </c>
      <c r="X117" s="22">
        <f t="shared" si="14"/>
        <v>126</v>
      </c>
      <c r="Y117" s="22">
        <f t="shared" si="14"/>
        <v>41152</v>
      </c>
      <c r="Z117" s="48">
        <v>4</v>
      </c>
      <c r="AA117" s="14">
        <v>1350</v>
      </c>
      <c r="AB117" s="22">
        <f t="shared" si="15"/>
        <v>130</v>
      </c>
      <c r="AC117" s="22">
        <f t="shared" si="15"/>
        <v>42502</v>
      </c>
    </row>
    <row r="118" spans="1:29" ht="24.95" customHeight="1" x14ac:dyDescent="0.25">
      <c r="A118" s="50" t="s">
        <v>94</v>
      </c>
      <c r="B118" s="55">
        <v>48</v>
      </c>
      <c r="C118" s="47">
        <v>18404</v>
      </c>
      <c r="D118" s="48">
        <v>72</v>
      </c>
      <c r="E118" s="14">
        <v>24708</v>
      </c>
      <c r="F118" s="48">
        <v>4</v>
      </c>
      <c r="G118" s="14">
        <v>2952</v>
      </c>
      <c r="H118" s="48">
        <v>2</v>
      </c>
      <c r="I118" s="48">
        <v>680</v>
      </c>
      <c r="J118" s="3">
        <f t="shared" si="13"/>
        <v>78</v>
      </c>
      <c r="K118" s="3">
        <f t="shared" si="13"/>
        <v>28340</v>
      </c>
      <c r="L118" s="48">
        <v>28</v>
      </c>
      <c r="M118" s="14">
        <v>8856</v>
      </c>
      <c r="N118" s="48">
        <v>8</v>
      </c>
      <c r="O118" s="14">
        <v>1000</v>
      </c>
      <c r="P118" s="48">
        <v>8</v>
      </c>
      <c r="Q118" s="14">
        <v>2000</v>
      </c>
      <c r="R118" s="49">
        <v>0</v>
      </c>
      <c r="S118" s="49">
        <v>0</v>
      </c>
      <c r="T118" s="22">
        <v>0</v>
      </c>
      <c r="U118" s="49">
        <v>0</v>
      </c>
      <c r="V118" s="22">
        <v>4</v>
      </c>
      <c r="W118" s="49">
        <v>700</v>
      </c>
      <c r="X118" s="22">
        <f t="shared" si="14"/>
        <v>126</v>
      </c>
      <c r="Y118" s="22">
        <f t="shared" si="14"/>
        <v>40896</v>
      </c>
      <c r="Z118" s="48">
        <v>4</v>
      </c>
      <c r="AA118" s="14">
        <v>1350</v>
      </c>
      <c r="AB118" s="22">
        <f t="shared" si="15"/>
        <v>130</v>
      </c>
      <c r="AC118" s="22">
        <f t="shared" si="15"/>
        <v>42246</v>
      </c>
    </row>
    <row r="119" spans="1:29" ht="24.95" customHeight="1" x14ac:dyDescent="0.25">
      <c r="A119" s="50" t="s">
        <v>110</v>
      </c>
      <c r="B119" s="55">
        <v>1932</v>
      </c>
      <c r="C119" s="47">
        <v>602525</v>
      </c>
      <c r="D119" s="48">
        <v>2291</v>
      </c>
      <c r="E119" s="14">
        <v>606438</v>
      </c>
      <c r="F119" s="48">
        <v>1</v>
      </c>
      <c r="G119" s="14">
        <v>100</v>
      </c>
      <c r="H119" s="48">
        <v>2</v>
      </c>
      <c r="I119" s="14">
        <v>700</v>
      </c>
      <c r="J119" s="3">
        <f t="shared" si="13"/>
        <v>2294</v>
      </c>
      <c r="K119" s="3">
        <f t="shared" si="13"/>
        <v>607238</v>
      </c>
      <c r="L119" s="48">
        <f>M119/300</f>
        <v>0</v>
      </c>
      <c r="M119" s="14">
        <v>0</v>
      </c>
      <c r="N119" s="48">
        <f>O119/320</f>
        <v>0</v>
      </c>
      <c r="O119" s="14">
        <v>0</v>
      </c>
      <c r="P119" s="48">
        <f>Q119/260</f>
        <v>0</v>
      </c>
      <c r="Q119" s="14">
        <v>0</v>
      </c>
      <c r="R119" s="49">
        <v>0</v>
      </c>
      <c r="S119" s="49">
        <v>0</v>
      </c>
      <c r="T119" s="22">
        <v>0</v>
      </c>
      <c r="U119" s="49">
        <v>0</v>
      </c>
      <c r="V119" s="22">
        <f>W119/350</f>
        <v>0</v>
      </c>
      <c r="W119" s="49">
        <v>0</v>
      </c>
      <c r="X119" s="22">
        <f t="shared" si="14"/>
        <v>2294</v>
      </c>
      <c r="Y119" s="22">
        <f t="shared" si="14"/>
        <v>607238</v>
      </c>
      <c r="Z119" s="48">
        <v>2</v>
      </c>
      <c r="AA119" s="14">
        <v>1210</v>
      </c>
      <c r="AB119" s="22">
        <f t="shared" si="15"/>
        <v>2296</v>
      </c>
      <c r="AC119" s="22">
        <f t="shared" si="15"/>
        <v>608448</v>
      </c>
    </row>
    <row r="120" spans="1:29" ht="24.95" customHeight="1" x14ac:dyDescent="0.25">
      <c r="A120" s="17" t="s">
        <v>58</v>
      </c>
      <c r="B120" s="17">
        <f>SUM(B97:B119)</f>
        <v>18455</v>
      </c>
      <c r="C120" s="17">
        <f t="shared" ref="C120:AC120" si="16">SUM(C97:C119)</f>
        <v>6882200</v>
      </c>
      <c r="D120" s="17">
        <f t="shared" si="16"/>
        <v>25658</v>
      </c>
      <c r="E120" s="17">
        <f t="shared" si="16"/>
        <v>8768670</v>
      </c>
      <c r="F120" s="17">
        <f t="shared" si="16"/>
        <v>885</v>
      </c>
      <c r="G120" s="17">
        <f t="shared" si="16"/>
        <v>519060</v>
      </c>
      <c r="H120" s="17">
        <f t="shared" si="16"/>
        <v>551</v>
      </c>
      <c r="I120" s="17">
        <f t="shared" si="16"/>
        <v>286650</v>
      </c>
      <c r="J120" s="17">
        <f t="shared" si="16"/>
        <v>27094</v>
      </c>
      <c r="K120" s="17">
        <f t="shared" si="16"/>
        <v>9574380</v>
      </c>
      <c r="L120" s="17">
        <f t="shared" si="16"/>
        <v>3024</v>
      </c>
      <c r="M120" s="17">
        <f t="shared" si="16"/>
        <v>949320</v>
      </c>
      <c r="N120" s="17">
        <f t="shared" si="16"/>
        <v>360</v>
      </c>
      <c r="O120" s="17">
        <f t="shared" si="16"/>
        <v>90000</v>
      </c>
      <c r="P120" s="17">
        <f t="shared" si="16"/>
        <v>1132</v>
      </c>
      <c r="Q120" s="17">
        <f t="shared" si="16"/>
        <v>303750</v>
      </c>
      <c r="R120" s="17">
        <f t="shared" si="16"/>
        <v>0</v>
      </c>
      <c r="S120" s="17">
        <f t="shared" si="16"/>
        <v>0</v>
      </c>
      <c r="T120" s="17">
        <f t="shared" si="16"/>
        <v>56</v>
      </c>
      <c r="U120" s="17">
        <f t="shared" si="16"/>
        <v>15195</v>
      </c>
      <c r="V120" s="17">
        <f t="shared" si="16"/>
        <v>456</v>
      </c>
      <c r="W120" s="17">
        <f t="shared" si="16"/>
        <v>64250</v>
      </c>
      <c r="X120" s="17">
        <f t="shared" si="16"/>
        <v>32122</v>
      </c>
      <c r="Y120" s="17">
        <f t="shared" si="16"/>
        <v>10996895</v>
      </c>
      <c r="Z120" s="17">
        <f t="shared" si="16"/>
        <v>568</v>
      </c>
      <c r="AA120" s="17">
        <f t="shared" si="16"/>
        <v>191230</v>
      </c>
      <c r="AB120" s="17">
        <f t="shared" si="16"/>
        <v>32690</v>
      </c>
      <c r="AC120" s="17">
        <f t="shared" si="16"/>
        <v>11188125</v>
      </c>
    </row>
  </sheetData>
  <sheetProtection password="FDD1" sheet="1" objects="1" scenarios="1" formatCells="0" formatColumns="0" formatRows="0" insertColumns="0" insertRows="0" insertHyperlinks="0" deleteColumns="0" deleteRows="0" sort="0" autoFilter="0" pivotTables="0"/>
  <mergeCells count="76">
    <mergeCell ref="N94:S94"/>
    <mergeCell ref="V94:W95"/>
    <mergeCell ref="X94:Y95"/>
    <mergeCell ref="Z94:AA94"/>
    <mergeCell ref="AB94:AC95"/>
    <mergeCell ref="N95:O95"/>
    <mergeCell ref="P95:Q95"/>
    <mergeCell ref="R95:S95"/>
    <mergeCell ref="Z95:AA95"/>
    <mergeCell ref="A94:A95"/>
    <mergeCell ref="F94:G94"/>
    <mergeCell ref="H94:I94"/>
    <mergeCell ref="J94:K94"/>
    <mergeCell ref="L94:M95"/>
    <mergeCell ref="D95:E95"/>
    <mergeCell ref="F95:G95"/>
    <mergeCell ref="H95:I95"/>
    <mergeCell ref="J95:K95"/>
    <mergeCell ref="N69:O69"/>
    <mergeCell ref="P69:Q69"/>
    <mergeCell ref="R69:S69"/>
    <mergeCell ref="Z69:AA69"/>
    <mergeCell ref="A92:AC92"/>
    <mergeCell ref="Z35:AA35"/>
    <mergeCell ref="A66:AC66"/>
    <mergeCell ref="A68:A69"/>
    <mergeCell ref="F68:G68"/>
    <mergeCell ref="H68:I68"/>
    <mergeCell ref="J68:K68"/>
    <mergeCell ref="L68:M69"/>
    <mergeCell ref="N68:S68"/>
    <mergeCell ref="V68:W69"/>
    <mergeCell ref="X68:Y69"/>
    <mergeCell ref="Z68:AA68"/>
    <mergeCell ref="AB68:AC69"/>
    <mergeCell ref="D69:E69"/>
    <mergeCell ref="F69:G69"/>
    <mergeCell ref="H69:I69"/>
    <mergeCell ref="J69:K69"/>
    <mergeCell ref="H35:I35"/>
    <mergeCell ref="J35:K35"/>
    <mergeCell ref="N35:O35"/>
    <mergeCell ref="P35:Q35"/>
    <mergeCell ref="R35:S35"/>
    <mergeCell ref="P4:Q4"/>
    <mergeCell ref="R4:S4"/>
    <mergeCell ref="Z4:AA4"/>
    <mergeCell ref="A32:AC32"/>
    <mergeCell ref="A34:A35"/>
    <mergeCell ref="F34:G34"/>
    <mergeCell ref="H34:I34"/>
    <mergeCell ref="J34:K34"/>
    <mergeCell ref="L34:M35"/>
    <mergeCell ref="N34:S34"/>
    <mergeCell ref="V34:W35"/>
    <mergeCell ref="X34:Y35"/>
    <mergeCell ref="Z34:AA34"/>
    <mergeCell ref="AB34:AC35"/>
    <mergeCell ref="D35:E35"/>
    <mergeCell ref="F35:G35"/>
    <mergeCell ref="A1:AC1"/>
    <mergeCell ref="A3:A4"/>
    <mergeCell ref="F3:G3"/>
    <mergeCell ref="H3:I3"/>
    <mergeCell ref="J3:K3"/>
    <mergeCell ref="L3:M4"/>
    <mergeCell ref="N3:S3"/>
    <mergeCell ref="V3:W4"/>
    <mergeCell ref="X3:Y4"/>
    <mergeCell ref="Z3:AA3"/>
    <mergeCell ref="AB3:AC4"/>
    <mergeCell ref="D4:E4"/>
    <mergeCell ref="F4:G4"/>
    <mergeCell ref="H4:I4"/>
    <mergeCell ref="J4:K4"/>
    <mergeCell ref="N4:O4"/>
  </mergeCells>
  <pageMargins left="1.28" right="0.17" top="0.41" bottom="0.75" header="0.3" footer="0.3"/>
  <pageSetup paperSize="5" scale="62" orientation="landscape" verticalDpi="0" r:id="rId1"/>
  <rowBreaks count="3" manualBreakCount="3">
    <brk id="31" max="28" man="1"/>
    <brk id="62" max="28" man="1"/>
    <brk id="9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13-14</vt:lpstr>
      <vt:lpstr>14</vt:lpstr>
      <vt:lpstr>Sheet3</vt:lpstr>
      <vt:lpstr>'14'!Print_Area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GUNJAN BANTI</cp:lastModifiedBy>
  <cp:lastPrinted>2016-06-27T07:49:07Z</cp:lastPrinted>
  <dcterms:created xsi:type="dcterms:W3CDTF">2016-06-21T00:04:43Z</dcterms:created>
  <dcterms:modified xsi:type="dcterms:W3CDTF">2016-06-28T09:11:31Z</dcterms:modified>
</cp:coreProperties>
</file>